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性別指標\112年\統計表\03-已完成統計表-111年(excel)\"/>
    </mc:Choice>
  </mc:AlternateContent>
  <xr:revisionPtr revIDLastSave="0" documentId="13_ncr:1_{5D8D03C5-52BB-4A39-82A4-153AF949B4D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歷年" sheetId="1" r:id="rId1"/>
    <sheet name="111年" sheetId="20" r:id="rId2"/>
    <sheet name="110年" sheetId="8" r:id="rId3"/>
    <sheet name="109年 " sheetId="12" r:id="rId4"/>
    <sheet name="108年" sheetId="13" r:id="rId5"/>
    <sheet name="107年" sheetId="14" r:id="rId6"/>
    <sheet name="106年" sheetId="15" r:id="rId7"/>
    <sheet name="105年" sheetId="16" r:id="rId8"/>
    <sheet name="104年" sheetId="1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8" l="1"/>
  <c r="C8" i="8"/>
  <c r="C9" i="8"/>
  <c r="C10" i="8"/>
  <c r="C11" i="8"/>
  <c r="C12" i="8"/>
  <c r="C13" i="8"/>
  <c r="C14" i="8"/>
  <c r="C15" i="8"/>
  <c r="C6" i="8"/>
  <c r="C7" i="20"/>
  <c r="C8" i="20"/>
  <c r="C9" i="20"/>
  <c r="C10" i="20"/>
  <c r="C11" i="20"/>
  <c r="C12" i="20"/>
  <c r="C13" i="20"/>
  <c r="C14" i="20"/>
  <c r="C15" i="20"/>
  <c r="K15" i="20" l="1"/>
  <c r="K14" i="20"/>
  <c r="K13" i="20"/>
  <c r="K12" i="20"/>
  <c r="K11" i="20"/>
  <c r="K10" i="20"/>
  <c r="K9" i="20"/>
  <c r="K8" i="20"/>
  <c r="K7" i="20"/>
  <c r="I15" i="20"/>
  <c r="H15" i="20" s="1"/>
  <c r="I14" i="20"/>
  <c r="H14" i="20" s="1"/>
  <c r="I13" i="20"/>
  <c r="I12" i="20"/>
  <c r="H12" i="20" s="1"/>
  <c r="I11" i="20"/>
  <c r="H11" i="20" s="1"/>
  <c r="I10" i="20"/>
  <c r="H10" i="20" s="1"/>
  <c r="I9" i="20"/>
  <c r="H9" i="20" s="1"/>
  <c r="I8" i="20"/>
  <c r="I7" i="20"/>
  <c r="H7" i="20" s="1"/>
  <c r="E15" i="20"/>
  <c r="G15" i="20" s="1"/>
  <c r="E14" i="20"/>
  <c r="G14" i="20" s="1"/>
  <c r="E13" i="20"/>
  <c r="G13" i="20" s="1"/>
  <c r="E12" i="20"/>
  <c r="G12" i="20" s="1"/>
  <c r="E11" i="20"/>
  <c r="G11" i="20" s="1"/>
  <c r="E10" i="20"/>
  <c r="G10" i="20" s="1"/>
  <c r="E9" i="20"/>
  <c r="G9" i="20" s="1"/>
  <c r="E8" i="20"/>
  <c r="G8" i="20" s="1"/>
  <c r="E7" i="20"/>
  <c r="G7" i="20" s="1"/>
  <c r="F6" i="20"/>
  <c r="D6" i="20"/>
  <c r="C6" i="20" s="1"/>
  <c r="P6" i="20"/>
  <c r="O6" i="20"/>
  <c r="J14" i="20"/>
  <c r="L14" i="20" s="1"/>
  <c r="J7" i="20"/>
  <c r="L7" i="20" s="1"/>
  <c r="N6" i="20"/>
  <c r="K6" i="20" s="1"/>
  <c r="M6" i="20"/>
  <c r="B6" i="20"/>
  <c r="E6" i="20" l="1"/>
  <c r="G6" i="20" s="1"/>
  <c r="J9" i="20"/>
  <c r="L9" i="20" s="1"/>
  <c r="H13" i="20"/>
  <c r="I6" i="20"/>
  <c r="H6" i="20" s="1"/>
  <c r="H8" i="20"/>
  <c r="J8" i="20"/>
  <c r="L8" i="20" s="1"/>
  <c r="J15" i="20"/>
  <c r="L15" i="20" s="1"/>
  <c r="J13" i="20"/>
  <c r="L13" i="20" s="1"/>
  <c r="J10" i="20"/>
  <c r="L10" i="20" s="1"/>
  <c r="J11" i="20"/>
  <c r="L11" i="20" s="1"/>
  <c r="J12" i="20"/>
  <c r="L12" i="20" s="1"/>
  <c r="K12" i="1"/>
  <c r="I12" i="1"/>
  <c r="H12" i="1"/>
  <c r="G12" i="1"/>
  <c r="E12" i="1"/>
  <c r="G11" i="1"/>
  <c r="G10" i="1"/>
  <c r="G9" i="1"/>
  <c r="G8" i="1"/>
  <c r="G7" i="1"/>
  <c r="E11" i="1"/>
  <c r="E10" i="1"/>
  <c r="E9" i="1"/>
  <c r="E8" i="1"/>
  <c r="E7" i="1"/>
  <c r="G6" i="1"/>
  <c r="E6" i="1"/>
  <c r="L15" i="18"/>
  <c r="L14" i="18"/>
  <c r="L13" i="18"/>
  <c r="L12" i="18"/>
  <c r="L11" i="18"/>
  <c r="L10" i="18"/>
  <c r="L9" i="18"/>
  <c r="L8" i="18"/>
  <c r="L7" i="18"/>
  <c r="J7" i="18"/>
  <c r="J8" i="18"/>
  <c r="J9" i="18"/>
  <c r="J10" i="18"/>
  <c r="J11" i="18"/>
  <c r="J12" i="18"/>
  <c r="J13" i="18"/>
  <c r="J14" i="18"/>
  <c r="J15" i="18"/>
  <c r="G15" i="18"/>
  <c r="E15" i="18"/>
  <c r="G14" i="18"/>
  <c r="E14" i="18"/>
  <c r="G13" i="18"/>
  <c r="E13" i="18"/>
  <c r="G12" i="18"/>
  <c r="E12" i="18"/>
  <c r="G11" i="18"/>
  <c r="E11" i="18"/>
  <c r="G10" i="18"/>
  <c r="E10" i="18"/>
  <c r="G9" i="18"/>
  <c r="E9" i="18"/>
  <c r="G8" i="18"/>
  <c r="E8" i="18"/>
  <c r="G7" i="18"/>
  <c r="E7" i="18"/>
  <c r="K6" i="18"/>
  <c r="I6" i="18"/>
  <c r="H6" i="18"/>
  <c r="F6" i="18"/>
  <c r="D6" i="18"/>
  <c r="C6" i="18"/>
  <c r="B6" i="18"/>
  <c r="L15" i="16"/>
  <c r="J15" i="16"/>
  <c r="G15" i="16"/>
  <c r="E15" i="16"/>
  <c r="L14" i="16"/>
  <c r="J14" i="16"/>
  <c r="G14" i="16"/>
  <c r="E14" i="16"/>
  <c r="L13" i="16"/>
  <c r="J13" i="16"/>
  <c r="G13" i="16"/>
  <c r="E13" i="16"/>
  <c r="L12" i="16"/>
  <c r="J12" i="16"/>
  <c r="G12" i="16"/>
  <c r="E12" i="16"/>
  <c r="L11" i="16"/>
  <c r="J11" i="16"/>
  <c r="G11" i="16"/>
  <c r="E11" i="16"/>
  <c r="L10" i="16"/>
  <c r="J10" i="16"/>
  <c r="G10" i="16"/>
  <c r="E10" i="16"/>
  <c r="L9" i="16"/>
  <c r="J9" i="16"/>
  <c r="G9" i="16"/>
  <c r="E9" i="16"/>
  <c r="L8" i="16"/>
  <c r="J8" i="16"/>
  <c r="G8" i="16"/>
  <c r="E8" i="16"/>
  <c r="L7" i="16"/>
  <c r="J7" i="16"/>
  <c r="G7" i="16"/>
  <c r="E7" i="16"/>
  <c r="K6" i="16"/>
  <c r="I6" i="16"/>
  <c r="H6" i="16"/>
  <c r="F6" i="16"/>
  <c r="D6" i="16"/>
  <c r="C6" i="16"/>
  <c r="B6" i="16"/>
  <c r="L15" i="15"/>
  <c r="J15" i="15"/>
  <c r="G15" i="15"/>
  <c r="E15" i="15"/>
  <c r="L14" i="15"/>
  <c r="J14" i="15"/>
  <c r="G14" i="15"/>
  <c r="E14" i="15"/>
  <c r="L13" i="15"/>
  <c r="J13" i="15"/>
  <c r="G13" i="15"/>
  <c r="E13" i="15"/>
  <c r="L12" i="15"/>
  <c r="J12" i="15"/>
  <c r="G12" i="15"/>
  <c r="E12" i="15"/>
  <c r="L11" i="15"/>
  <c r="J11" i="15"/>
  <c r="G11" i="15"/>
  <c r="E11" i="15"/>
  <c r="L10" i="15"/>
  <c r="J10" i="15"/>
  <c r="G10" i="15"/>
  <c r="E10" i="15"/>
  <c r="L9" i="15"/>
  <c r="J9" i="15"/>
  <c r="G9" i="15"/>
  <c r="E9" i="15"/>
  <c r="L8" i="15"/>
  <c r="J8" i="15"/>
  <c r="G8" i="15"/>
  <c r="E8" i="15"/>
  <c r="L7" i="15"/>
  <c r="J7" i="15"/>
  <c r="G7" i="15"/>
  <c r="E7" i="15"/>
  <c r="P6" i="15"/>
  <c r="O6" i="15"/>
  <c r="N6" i="15"/>
  <c r="M6" i="15"/>
  <c r="K6" i="15"/>
  <c r="I6" i="15"/>
  <c r="H6" i="15"/>
  <c r="F6" i="15"/>
  <c r="D6" i="15"/>
  <c r="C6" i="15"/>
  <c r="B6" i="15"/>
  <c r="L15" i="14"/>
  <c r="J15" i="14"/>
  <c r="G15" i="14"/>
  <c r="E15" i="14"/>
  <c r="L14" i="14"/>
  <c r="J14" i="14"/>
  <c r="G14" i="14"/>
  <c r="E14" i="14"/>
  <c r="L13" i="14"/>
  <c r="J13" i="14"/>
  <c r="G13" i="14"/>
  <c r="E13" i="14"/>
  <c r="L12" i="14"/>
  <c r="J12" i="14"/>
  <c r="G12" i="14"/>
  <c r="E12" i="14"/>
  <c r="L11" i="14"/>
  <c r="J11" i="14"/>
  <c r="G11" i="14"/>
  <c r="E11" i="14"/>
  <c r="L10" i="14"/>
  <c r="J10" i="14"/>
  <c r="G10" i="14"/>
  <c r="E10" i="14"/>
  <c r="L9" i="14"/>
  <c r="J9" i="14"/>
  <c r="G9" i="14"/>
  <c r="E9" i="14"/>
  <c r="L8" i="14"/>
  <c r="J8" i="14"/>
  <c r="G8" i="14"/>
  <c r="E8" i="14"/>
  <c r="L7" i="14"/>
  <c r="J7" i="14"/>
  <c r="G7" i="14"/>
  <c r="E7" i="14"/>
  <c r="P6" i="14"/>
  <c r="O6" i="14"/>
  <c r="N6" i="14"/>
  <c r="M6" i="14"/>
  <c r="K6" i="14"/>
  <c r="I6" i="14"/>
  <c r="H6" i="14"/>
  <c r="F6" i="14"/>
  <c r="D6" i="14"/>
  <c r="C6" i="14"/>
  <c r="B6" i="14"/>
  <c r="P6" i="13"/>
  <c r="O6" i="13"/>
  <c r="N6" i="13"/>
  <c r="M6" i="13"/>
  <c r="K6" i="13"/>
  <c r="I6" i="13"/>
  <c r="H6" i="13"/>
  <c r="F6" i="13"/>
  <c r="C6" i="13"/>
  <c r="D6" i="13"/>
  <c r="E6" i="13" s="1"/>
  <c r="B6" i="13"/>
  <c r="L15" i="13"/>
  <c r="J15" i="13"/>
  <c r="G15" i="13"/>
  <c r="E15" i="13"/>
  <c r="L14" i="13"/>
  <c r="J14" i="13"/>
  <c r="G14" i="13"/>
  <c r="E14" i="13"/>
  <c r="L13" i="13"/>
  <c r="J13" i="13"/>
  <c r="G13" i="13"/>
  <c r="E13" i="13"/>
  <c r="L12" i="13"/>
  <c r="J12" i="13"/>
  <c r="G12" i="13"/>
  <c r="E12" i="13"/>
  <c r="L11" i="13"/>
  <c r="J11" i="13"/>
  <c r="G11" i="13"/>
  <c r="E11" i="13"/>
  <c r="L10" i="13"/>
  <c r="J10" i="13"/>
  <c r="G10" i="13"/>
  <c r="E10" i="13"/>
  <c r="L9" i="13"/>
  <c r="J9" i="13"/>
  <c r="G9" i="13"/>
  <c r="E9" i="13"/>
  <c r="L8" i="13"/>
  <c r="J8" i="13"/>
  <c r="G8" i="13"/>
  <c r="E8" i="13"/>
  <c r="L7" i="13"/>
  <c r="J7" i="13"/>
  <c r="G7" i="13"/>
  <c r="E7" i="13"/>
  <c r="G6" i="18" l="1"/>
  <c r="E6" i="18"/>
  <c r="J6" i="20"/>
  <c r="L6" i="20" s="1"/>
  <c r="J6" i="13"/>
  <c r="J12" i="1"/>
  <c r="L6" i="13"/>
  <c r="L12" i="1"/>
  <c r="L6" i="18"/>
  <c r="J6" i="18"/>
  <c r="J6" i="16"/>
  <c r="L6" i="16"/>
  <c r="E6" i="16"/>
  <c r="G6" i="16"/>
  <c r="J6" i="15"/>
  <c r="L6" i="15"/>
  <c r="E6" i="15"/>
  <c r="G6" i="15"/>
  <c r="J6" i="14"/>
  <c r="L6" i="14"/>
  <c r="E6" i="14"/>
  <c r="G6" i="14"/>
  <c r="G6" i="13"/>
  <c r="P6" i="12"/>
  <c r="O6" i="12"/>
  <c r="N6" i="12"/>
  <c r="M6" i="12"/>
  <c r="J7" i="12"/>
  <c r="H8" i="12"/>
  <c r="J8" i="12" s="1"/>
  <c r="H9" i="12"/>
  <c r="L9" i="12" s="1"/>
  <c r="H10" i="12"/>
  <c r="L10" i="12" s="1"/>
  <c r="H11" i="12"/>
  <c r="J11" i="12" s="1"/>
  <c r="H12" i="12"/>
  <c r="J12" i="12" s="1"/>
  <c r="H13" i="12"/>
  <c r="L13" i="12" s="1"/>
  <c r="H14" i="12"/>
  <c r="L14" i="12" s="1"/>
  <c r="H15" i="12"/>
  <c r="L15" i="12" s="1"/>
  <c r="H7" i="12"/>
  <c r="L7" i="12" s="1"/>
  <c r="K6" i="12"/>
  <c r="I6" i="12"/>
  <c r="C8" i="12"/>
  <c r="G8" i="12" s="1"/>
  <c r="C9" i="12"/>
  <c r="G9" i="12" s="1"/>
  <c r="C10" i="12"/>
  <c r="E10" i="12" s="1"/>
  <c r="C11" i="12"/>
  <c r="G11" i="12" s="1"/>
  <c r="C12" i="12"/>
  <c r="G12" i="12" s="1"/>
  <c r="C13" i="12"/>
  <c r="G13" i="12" s="1"/>
  <c r="C14" i="12"/>
  <c r="G14" i="12" s="1"/>
  <c r="C15" i="12"/>
  <c r="G15" i="12" s="1"/>
  <c r="C7" i="12"/>
  <c r="G7" i="12" s="1"/>
  <c r="F6" i="12"/>
  <c r="D6" i="12"/>
  <c r="G10" i="12"/>
  <c r="E8" i="12" l="1"/>
  <c r="E15" i="12"/>
  <c r="L12" i="12"/>
  <c r="L8" i="12"/>
  <c r="J10" i="12"/>
  <c r="L11" i="12"/>
  <c r="J9" i="12"/>
  <c r="E12" i="12"/>
  <c r="J15" i="12"/>
  <c r="J14" i="12"/>
  <c r="J13" i="12"/>
  <c r="H6" i="12"/>
  <c r="J6" i="12" s="1"/>
  <c r="E7" i="12"/>
  <c r="E14" i="12"/>
  <c r="C6" i="12"/>
  <c r="E6" i="12" s="1"/>
  <c r="E9" i="12"/>
  <c r="E11" i="12"/>
  <c r="E13" i="12"/>
  <c r="G7" i="8"/>
  <c r="G8" i="8"/>
  <c r="G9" i="8"/>
  <c r="G10" i="8"/>
  <c r="G11" i="8"/>
  <c r="G12" i="8"/>
  <c r="G13" i="8"/>
  <c r="G14" i="8"/>
  <c r="G15" i="8"/>
  <c r="E7" i="8"/>
  <c r="E8" i="8"/>
  <c r="E9" i="8"/>
  <c r="E10" i="8"/>
  <c r="E11" i="8"/>
  <c r="E12" i="8"/>
  <c r="E13" i="8"/>
  <c r="E14" i="8"/>
  <c r="E15" i="8"/>
  <c r="G6" i="8"/>
  <c r="E6" i="8"/>
  <c r="L6" i="12" l="1"/>
  <c r="G6" i="12"/>
  <c r="I9" i="1"/>
  <c r="K9" i="1"/>
  <c r="I10" i="1"/>
  <c r="K10" i="1"/>
  <c r="I11" i="1"/>
  <c r="K11" i="1"/>
  <c r="K8" i="1"/>
  <c r="I8" i="1"/>
  <c r="H8" i="1" s="1"/>
  <c r="I7" i="1"/>
  <c r="K7" i="1"/>
  <c r="K6" i="1"/>
  <c r="I6" i="1"/>
  <c r="H10" i="1" l="1"/>
  <c r="H9" i="1"/>
  <c r="L9" i="1" s="1"/>
  <c r="L10" i="1"/>
  <c r="H7" i="1"/>
  <c r="L7" i="1" s="1"/>
  <c r="J10" i="1"/>
  <c r="J8" i="1"/>
  <c r="L8" i="1"/>
  <c r="J9" i="1"/>
  <c r="H6" i="1"/>
  <c r="J6" i="1" s="1"/>
  <c r="H11" i="1"/>
  <c r="J11" i="1" s="1"/>
  <c r="L11" i="1"/>
  <c r="L7" i="8"/>
  <c r="L8" i="8"/>
  <c r="L9" i="8"/>
  <c r="L10" i="8"/>
  <c r="L11" i="8"/>
  <c r="L12" i="8"/>
  <c r="L13" i="8"/>
  <c r="L14" i="8"/>
  <c r="L15" i="8"/>
  <c r="J7" i="8"/>
  <c r="J8" i="8"/>
  <c r="J9" i="8"/>
  <c r="J10" i="8"/>
  <c r="J11" i="8"/>
  <c r="J12" i="8"/>
  <c r="J13" i="8"/>
  <c r="J14" i="8"/>
  <c r="J15" i="8"/>
  <c r="L6" i="8"/>
  <c r="J6" i="8"/>
  <c r="J7" i="1" l="1"/>
  <c r="L6" i="1"/>
</calcChain>
</file>

<file path=xl/sharedStrings.xml><?xml version="1.0" encoding="utf-8"?>
<sst xmlns="http://schemas.openxmlformats.org/spreadsheetml/2006/main" count="343" uniqueCount="50">
  <si>
    <t>合計</t>
  </si>
  <si>
    <t>男</t>
  </si>
  <si>
    <t>女</t>
  </si>
  <si>
    <t>產業別</t>
  </si>
  <si>
    <t>總計</t>
  </si>
  <si>
    <t>班長</t>
  </si>
  <si>
    <t>副班長、會計、書記</t>
  </si>
  <si>
    <t>果樹</t>
  </si>
  <si>
    <t>蔬菜</t>
  </si>
  <si>
    <t>稻米</t>
  </si>
  <si>
    <t>特用作物</t>
  </si>
  <si>
    <t>花卉</t>
  </si>
  <si>
    <t>雜糧</t>
  </si>
  <si>
    <t>菇類</t>
  </si>
  <si>
    <t>其他農作</t>
  </si>
  <si>
    <t>蜂</t>
  </si>
  <si>
    <t>(人)</t>
  </si>
  <si>
    <t>產銷班幹部</t>
    <phoneticPr fontId="16" type="noConversion"/>
  </si>
  <si>
    <t>班員數</t>
    <phoneticPr fontId="16" type="noConversion"/>
  </si>
  <si>
    <t>-</t>
    <phoneticPr fontId="16" type="noConversion"/>
  </si>
  <si>
    <t>-</t>
    <phoneticPr fontId="16" type="noConversion"/>
  </si>
  <si>
    <t>年度</t>
    <phoneticPr fontId="16" type="noConversion"/>
  </si>
  <si>
    <t>產銷班幹部</t>
    <phoneticPr fontId="16" type="noConversion"/>
  </si>
  <si>
    <t>班員數</t>
    <phoneticPr fontId="16" type="noConversion"/>
  </si>
  <si>
    <t>總計</t>
    <phoneticPr fontId="16" type="noConversion"/>
  </si>
  <si>
    <t>副班長、會計、書記</t>
    <phoneticPr fontId="16" type="noConversion"/>
  </si>
  <si>
    <t>總計</t>
    <phoneticPr fontId="16" type="noConversion"/>
  </si>
  <si>
    <r>
      <t xml:space="preserve">班數
</t>
    </r>
    <r>
      <rPr>
        <sz val="12"/>
        <color rgb="FF000000"/>
        <rFont val="標楷體"/>
        <family val="4"/>
        <charset val="136"/>
      </rPr>
      <t>(班)</t>
    </r>
    <r>
      <rPr>
        <sz val="14"/>
        <color rgb="FF000000"/>
        <rFont val="標楷體"/>
        <family val="4"/>
        <charset val="136"/>
      </rPr>
      <t xml:space="preserve">
</t>
    </r>
    <phoneticPr fontId="16" type="noConversion"/>
  </si>
  <si>
    <r>
      <t>單位</t>
    </r>
    <r>
      <rPr>
        <sz val="11"/>
        <color rgb="FF000000"/>
        <rFont val="微軟正黑體"/>
        <family val="2"/>
        <charset val="136"/>
      </rPr>
      <t>：</t>
    </r>
    <r>
      <rPr>
        <sz val="11"/>
        <color rgb="FF000000"/>
        <rFont val="標楷體"/>
        <family val="4"/>
        <charset val="136"/>
      </rPr>
      <t>人</t>
    </r>
    <phoneticPr fontId="16" type="noConversion"/>
  </si>
  <si>
    <r>
      <t xml:space="preserve">占比
</t>
    </r>
    <r>
      <rPr>
        <sz val="10"/>
        <color rgb="FF000000"/>
        <rFont val="標楷體"/>
        <family val="4"/>
        <charset val="136"/>
      </rPr>
      <t>(%)</t>
    </r>
    <phoneticPr fontId="16" type="noConversion"/>
  </si>
  <si>
    <r>
      <rPr>
        <sz val="16"/>
        <color rgb="FF000000"/>
        <rFont val="標楷體"/>
        <family val="4"/>
        <charset val="136"/>
      </rPr>
      <t>農作類(含養蜂)農業產銷班班員數-依性別及產業別分</t>
    </r>
    <r>
      <rPr>
        <sz val="14"/>
        <color rgb="FF000000"/>
        <rFont val="標楷體"/>
        <family val="4"/>
        <charset val="136"/>
      </rPr>
      <t xml:space="preserve">
110年底</t>
    </r>
    <phoneticPr fontId="16" type="noConversion"/>
  </si>
  <si>
    <t>合計</t>
    <phoneticPr fontId="16" type="noConversion"/>
  </si>
  <si>
    <r>
      <t>資料來源</t>
    </r>
    <r>
      <rPr>
        <sz val="11"/>
        <color rgb="FF000000"/>
        <rFont val="微軟正黑體"/>
        <family val="2"/>
        <charset val="136"/>
      </rPr>
      <t>：</t>
    </r>
    <r>
      <rPr>
        <sz val="11"/>
        <color rgb="FF000000"/>
        <rFont val="標楷體"/>
        <family val="4"/>
        <charset val="136"/>
      </rPr>
      <t>行政院農業委員會農糧署。</t>
    </r>
    <phoneticPr fontId="16" type="noConversion"/>
  </si>
  <si>
    <r>
      <rPr>
        <sz val="16"/>
        <color rgb="FF000000"/>
        <rFont val="標楷體"/>
        <family val="4"/>
        <charset val="136"/>
      </rPr>
      <t>農作類(含養蜂)農業產銷班班員數-依性別及產業別分</t>
    </r>
    <r>
      <rPr>
        <sz val="14"/>
        <color rgb="FF000000"/>
        <rFont val="標楷體"/>
        <family val="4"/>
        <charset val="136"/>
      </rPr>
      <t xml:space="preserve">
109年底</t>
    </r>
    <phoneticPr fontId="16" type="noConversion"/>
  </si>
  <si>
    <r>
      <rPr>
        <sz val="16"/>
        <color rgb="FF000000"/>
        <rFont val="標楷體"/>
        <family val="4"/>
        <charset val="136"/>
      </rPr>
      <t>農作類(含養蜂)農業產銷班班員數-依性別及產業別分</t>
    </r>
    <r>
      <rPr>
        <sz val="14"/>
        <color rgb="FF000000"/>
        <rFont val="標楷體"/>
        <family val="4"/>
        <charset val="136"/>
      </rPr>
      <t xml:space="preserve">
108年底</t>
    </r>
    <phoneticPr fontId="16" type="noConversion"/>
  </si>
  <si>
    <r>
      <rPr>
        <sz val="16"/>
        <color rgb="FF000000"/>
        <rFont val="標楷體"/>
        <family val="4"/>
        <charset val="136"/>
      </rPr>
      <t>農作類(含養蜂)農業產銷班班員數-依性別及產業別分</t>
    </r>
    <r>
      <rPr>
        <sz val="14"/>
        <color rgb="FF000000"/>
        <rFont val="標楷體"/>
        <family val="4"/>
        <charset val="136"/>
      </rPr>
      <t xml:space="preserve">
107年底</t>
    </r>
    <phoneticPr fontId="16" type="noConversion"/>
  </si>
  <si>
    <r>
      <rPr>
        <sz val="16"/>
        <color rgb="FF000000"/>
        <rFont val="標楷體"/>
        <family val="4"/>
        <charset val="136"/>
      </rPr>
      <t>農作類(含養蜂)農業產銷班班員數-依性別及產業別分</t>
    </r>
    <r>
      <rPr>
        <sz val="14"/>
        <color rgb="FF000000"/>
        <rFont val="標楷體"/>
        <family val="4"/>
        <charset val="136"/>
      </rPr>
      <t xml:space="preserve">
106年底</t>
    </r>
    <phoneticPr fontId="16" type="noConversion"/>
  </si>
  <si>
    <t>農作類(含養蜂)農業產銷班班員數-依性別及產業別分
105年底</t>
    <phoneticPr fontId="16" type="noConversion"/>
  </si>
  <si>
    <r>
      <t>單位</t>
    </r>
    <r>
      <rPr>
        <sz val="11"/>
        <color rgb="FF000000"/>
        <rFont val="微軟正黑體"/>
        <family val="2"/>
        <charset val="136"/>
      </rPr>
      <t>：</t>
    </r>
    <r>
      <rPr>
        <sz val="11"/>
        <color rgb="FF000000"/>
        <rFont val="標楷體"/>
        <family val="4"/>
        <charset val="136"/>
      </rPr>
      <t>人</t>
    </r>
    <phoneticPr fontId="16" type="noConversion"/>
  </si>
  <si>
    <t>單位：人</t>
  </si>
  <si>
    <t>農作類(含養蜂)農業產銷班班員數-依性別及產業別分
104年底</t>
    <phoneticPr fontId="16" type="noConversion"/>
  </si>
  <si>
    <t>農作類(含養蜂)農業產銷班班員數-依性別及產業別分</t>
    <phoneticPr fontId="16" type="noConversion"/>
  </si>
  <si>
    <t>總計</t>
    <phoneticPr fontId="16" type="noConversion"/>
  </si>
  <si>
    <t>班數
(班)</t>
    <phoneticPr fontId="16" type="noConversion"/>
  </si>
  <si>
    <r>
      <t xml:space="preserve">占比
</t>
    </r>
    <r>
      <rPr>
        <sz val="10"/>
        <color rgb="FF000000"/>
        <rFont val="標楷體"/>
        <family val="4"/>
        <charset val="136"/>
      </rPr>
      <t>(%)</t>
    </r>
    <phoneticPr fontId="16" type="noConversion"/>
  </si>
  <si>
    <t>占比
(%)</t>
    <phoneticPr fontId="16" type="noConversion"/>
  </si>
  <si>
    <r>
      <t>單位</t>
    </r>
    <r>
      <rPr>
        <sz val="11"/>
        <color rgb="FF000000"/>
        <rFont val="微軟正黑體"/>
        <family val="2"/>
        <charset val="136"/>
      </rPr>
      <t>：</t>
    </r>
    <r>
      <rPr>
        <sz val="11"/>
        <color rgb="FF000000"/>
        <rFont val="標楷體"/>
        <family val="4"/>
        <charset val="136"/>
      </rPr>
      <t>人</t>
    </r>
    <phoneticPr fontId="16" type="noConversion"/>
  </si>
  <si>
    <t>產銷班班長</t>
  </si>
  <si>
    <t>產銷班班長</t>
    <phoneticPr fontId="16" type="noConversion"/>
  </si>
  <si>
    <r>
      <rPr>
        <sz val="16"/>
        <color rgb="FF000000"/>
        <rFont val="標楷體"/>
        <family val="4"/>
        <charset val="136"/>
      </rPr>
      <t>農作類(含養蜂)農業產銷班班員數-依性別及產業別分</t>
    </r>
    <r>
      <rPr>
        <sz val="14"/>
        <color rgb="FF000000"/>
        <rFont val="標楷體"/>
        <family val="4"/>
        <charset val="136"/>
      </rPr>
      <t xml:space="preserve">
111年底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</si>
</sst>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 &quot;;#,##0&quot; &quot;;&quot;-&quot;#&quot; &quot;;&quot; &quot;@&quot; &quot;"/>
    <numFmt numFmtId="177" formatCode="#,##0&quot; &quot;"/>
    <numFmt numFmtId="178" formatCode="#,##0.00&quot; &quot;;#,##0.00&quot; &quot;;&quot;-&quot;#&quot; &quot;;&quot; &quot;@&quot; &quot;"/>
    <numFmt numFmtId="179" formatCode="#,##0.0&quot; &quot;;#,##0.0&quot; &quot;;&quot;-&quot;#.0&quot; &quot;;&quot; &quot;@&quot; &quot;"/>
    <numFmt numFmtId="180" formatCode="#,##0.0_ "/>
  </numFmts>
  <fonts count="25" x14ac:knownFonts="1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color rgb="FF000000"/>
      <name val="微軟正黑體"/>
      <family val="2"/>
      <charset val="136"/>
    </font>
    <font>
      <sz val="11"/>
      <color rgb="FF000000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3" fillId="0" borderId="0">
      <alignment vertical="center"/>
    </xf>
    <xf numFmtId="0" fontId="4" fillId="2" borderId="0">
      <alignment vertical="center"/>
    </xf>
    <xf numFmtId="0" fontId="4" fillId="3" borderId="0">
      <alignment vertical="center"/>
    </xf>
    <xf numFmtId="0" fontId="3" fillId="4" borderId="0">
      <alignment vertical="center"/>
    </xf>
    <xf numFmtId="0" fontId="5" fillId="5" borderId="0">
      <alignment vertical="center"/>
    </xf>
    <xf numFmtId="0" fontId="6" fillId="6" borderId="0">
      <alignment vertical="center"/>
    </xf>
    <xf numFmtId="178" fontId="2" fillId="0" borderId="0">
      <alignment vertical="center"/>
    </xf>
    <xf numFmtId="0" fontId="7" fillId="0" borderId="0">
      <alignment vertical="center"/>
    </xf>
    <xf numFmtId="0" fontId="8" fillId="7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2" fillId="8" borderId="0">
      <alignment vertical="center"/>
    </xf>
    <xf numFmtId="0" fontId="13" fillId="8" borderId="1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Border="1">
      <alignment vertical="center"/>
    </xf>
    <xf numFmtId="0" fontId="18" fillId="0" borderId="0" xfId="0" applyFont="1">
      <alignment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right"/>
    </xf>
    <xf numFmtId="0" fontId="18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76" fontId="0" fillId="0" borderId="0" xfId="0" applyNumberFormat="1" applyFont="1">
      <alignment vertical="center"/>
    </xf>
    <xf numFmtId="0" fontId="17" fillId="0" borderId="7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17" fillId="0" borderId="7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8" fillId="0" borderId="9" xfId="0" applyFont="1" applyFill="1" applyBorder="1" applyAlignment="1">
      <alignment horizontal="right" wrapText="1"/>
    </xf>
    <xf numFmtId="176" fontId="23" fillId="0" borderId="4" xfId="7" applyNumberFormat="1" applyFont="1" applyFill="1" applyBorder="1" applyAlignment="1" applyProtection="1">
      <alignment vertical="center" shrinkToFit="1"/>
    </xf>
    <xf numFmtId="180" fontId="23" fillId="0" borderId="4" xfId="7" applyNumberFormat="1" applyFont="1" applyFill="1" applyBorder="1" applyAlignment="1" applyProtection="1">
      <alignment vertical="center" shrinkToFit="1"/>
    </xf>
    <xf numFmtId="179" fontId="23" fillId="0" borderId="4" xfId="7" applyNumberFormat="1" applyFont="1" applyFill="1" applyBorder="1" applyAlignment="1" applyProtection="1">
      <alignment vertical="center" shrinkToFit="1"/>
    </xf>
    <xf numFmtId="179" fontId="23" fillId="0" borderId="5" xfId="7" applyNumberFormat="1" applyFont="1" applyFill="1" applyBorder="1" applyAlignment="1" applyProtection="1">
      <alignment vertical="center" shrinkToFit="1"/>
    </xf>
    <xf numFmtId="176" fontId="23" fillId="0" borderId="7" xfId="7" applyNumberFormat="1" applyFont="1" applyFill="1" applyBorder="1" applyAlignment="1" applyProtection="1">
      <alignment vertical="center"/>
    </xf>
    <xf numFmtId="176" fontId="23" fillId="0" borderId="2" xfId="7" applyNumberFormat="1" applyFont="1" applyFill="1" applyBorder="1" applyAlignment="1" applyProtection="1">
      <alignment vertical="center"/>
    </xf>
    <xf numFmtId="176" fontId="23" fillId="0" borderId="4" xfId="7" applyNumberFormat="1" applyFont="1" applyFill="1" applyBorder="1" applyAlignment="1" applyProtection="1">
      <alignment vertical="center"/>
    </xf>
    <xf numFmtId="179" fontId="23" fillId="0" borderId="4" xfId="7" applyNumberFormat="1" applyFont="1" applyFill="1" applyBorder="1" applyAlignment="1" applyProtection="1">
      <alignment vertical="center"/>
    </xf>
    <xf numFmtId="176" fontId="23" fillId="0" borderId="5" xfId="7" applyNumberFormat="1" applyFont="1" applyFill="1" applyBorder="1" applyAlignment="1" applyProtection="1">
      <alignment vertical="center"/>
    </xf>
    <xf numFmtId="0" fontId="24" fillId="0" borderId="4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176" fontId="23" fillId="0" borderId="3" xfId="7" applyNumberFormat="1" applyFont="1" applyFill="1" applyBorder="1" applyAlignment="1" applyProtection="1">
      <alignment vertical="center"/>
    </xf>
    <xf numFmtId="179" fontId="23" fillId="0" borderId="2" xfId="7" applyNumberFormat="1" applyFont="1" applyFill="1" applyBorder="1" applyAlignment="1" applyProtection="1">
      <alignment vertical="center"/>
    </xf>
    <xf numFmtId="176" fontId="23" fillId="0" borderId="6" xfId="7" applyNumberFormat="1" applyFont="1" applyFill="1" applyBorder="1" applyAlignment="1" applyProtection="1">
      <alignment vertical="center"/>
    </xf>
    <xf numFmtId="176" fontId="23" fillId="0" borderId="8" xfId="7" applyNumberFormat="1" applyFont="1" applyFill="1" applyBorder="1" applyAlignment="1" applyProtection="1">
      <alignment vertical="center"/>
    </xf>
    <xf numFmtId="176" fontId="23" fillId="0" borderId="5" xfId="7" applyNumberFormat="1" applyFont="1" applyFill="1" applyBorder="1" applyAlignment="1" applyProtection="1">
      <alignment vertical="center" shrinkToFit="1"/>
    </xf>
    <xf numFmtId="176" fontId="23" fillId="0" borderId="4" xfId="7" applyNumberFormat="1" applyFont="1" applyFill="1" applyBorder="1" applyAlignment="1" applyProtection="1">
      <alignment horizontal="right" vertical="center" shrinkToFit="1"/>
    </xf>
    <xf numFmtId="177" fontId="23" fillId="0" borderId="4" xfId="0" applyNumberFormat="1" applyFont="1" applyBorder="1" applyAlignment="1">
      <alignment vertical="center" shrinkToFit="1"/>
    </xf>
    <xf numFmtId="177" fontId="23" fillId="0" borderId="5" xfId="0" applyNumberFormat="1" applyFont="1" applyBorder="1" applyAlignment="1">
      <alignment vertical="center" shrinkToFit="1"/>
    </xf>
    <xf numFmtId="177" fontId="23" fillId="0" borderId="4" xfId="0" applyNumberFormat="1" applyFont="1" applyFill="1" applyBorder="1" applyAlignment="1">
      <alignment vertical="center" shrinkToFit="1"/>
    </xf>
    <xf numFmtId="177" fontId="23" fillId="0" borderId="5" xfId="0" applyNumberFormat="1" applyFont="1" applyFill="1" applyBorder="1" applyAlignment="1">
      <alignment vertical="center" shrinkToFit="1"/>
    </xf>
    <xf numFmtId="176" fontId="23" fillId="0" borderId="12" xfId="7" applyNumberFormat="1" applyFont="1" applyFill="1" applyBorder="1" applyAlignment="1" applyProtection="1">
      <alignment vertical="center"/>
    </xf>
    <xf numFmtId="176" fontId="23" fillId="0" borderId="15" xfId="7" applyNumberFormat="1" applyFont="1" applyFill="1" applyBorder="1" applyAlignment="1" applyProtection="1">
      <alignment vertical="center"/>
    </xf>
    <xf numFmtId="179" fontId="23" fillId="0" borderId="15" xfId="7" applyNumberFormat="1" applyFont="1" applyFill="1" applyBorder="1" applyAlignment="1" applyProtection="1">
      <alignment vertical="center"/>
    </xf>
    <xf numFmtId="176" fontId="23" fillId="0" borderId="13" xfId="7" applyNumberFormat="1" applyFont="1" applyFill="1" applyBorder="1" applyAlignment="1" applyProtection="1">
      <alignment vertical="center"/>
    </xf>
    <xf numFmtId="176" fontId="17" fillId="0" borderId="7" xfId="7" applyNumberFormat="1" applyFont="1" applyFill="1" applyBorder="1" applyAlignment="1" applyProtection="1">
      <alignment horizontal="center" vertical="center"/>
    </xf>
    <xf numFmtId="176" fontId="17" fillId="0" borderId="3" xfId="7" applyNumberFormat="1" applyFont="1" applyFill="1" applyBorder="1" applyAlignment="1" applyProtection="1">
      <alignment horizontal="center" vertical="center"/>
    </xf>
    <xf numFmtId="176" fontId="17" fillId="0" borderId="12" xfId="7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shrinkToFit="1"/>
    </xf>
    <xf numFmtId="176" fontId="23" fillId="0" borderId="16" xfId="7" applyNumberFormat="1" applyFont="1" applyFill="1" applyBorder="1" applyAlignment="1" applyProtection="1">
      <alignment vertical="center" shrinkToFit="1"/>
    </xf>
    <xf numFmtId="179" fontId="23" fillId="0" borderId="16" xfId="7" applyNumberFormat="1" applyFont="1" applyFill="1" applyBorder="1" applyAlignment="1" applyProtection="1">
      <alignment vertical="center" shrinkToFit="1"/>
    </xf>
    <xf numFmtId="176" fontId="23" fillId="0" borderId="16" xfId="7" applyNumberFormat="1" applyFont="1" applyFill="1" applyBorder="1" applyAlignment="1" applyProtection="1">
      <alignment horizontal="right" vertical="center" shrinkToFit="1"/>
    </xf>
    <xf numFmtId="177" fontId="23" fillId="0" borderId="16" xfId="0" applyNumberFormat="1" applyFont="1" applyBorder="1" applyAlignment="1">
      <alignment vertical="center" shrinkToFit="1"/>
    </xf>
    <xf numFmtId="176" fontId="22" fillId="0" borderId="0" xfId="0" applyNumberFormat="1" applyFo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te" xfId="15" xr:uid="{00000000-0005-0000-0000-00000E000000}"/>
    <cellStyle name="Status" xfId="16" xr:uid="{00000000-0005-0000-0000-00000F000000}"/>
    <cellStyle name="Text" xfId="17" xr:uid="{00000000-0005-0000-0000-000010000000}"/>
    <cellStyle name="Warning" xfId="18" xr:uid="{00000000-0005-0000-0000-000011000000}"/>
    <cellStyle name="一般" xfId="0" builtinId="0" customBuiltin="1"/>
    <cellStyle name="一般 2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zoomScale="77" zoomScaleNormal="77" workbookViewId="0">
      <pane xSplit="2" ySplit="5" topLeftCell="C9" activePane="bottomRight" state="frozen"/>
      <selection pane="topRight" activeCell="C1" sqref="C1"/>
      <selection pane="bottomLeft" activeCell="A4" sqref="A4"/>
      <selection pane="bottomRight" activeCell="P16" sqref="P16"/>
    </sheetView>
  </sheetViews>
  <sheetFormatPr defaultRowHeight="16.399999999999999" customHeight="1" x14ac:dyDescent="0.4"/>
  <cols>
    <col min="1" max="1" width="8.1796875" style="9" customWidth="1"/>
    <col min="2" max="2" width="9.81640625" customWidth="1"/>
    <col min="3" max="7" width="13" customWidth="1"/>
    <col min="8" max="13" width="10.453125" customWidth="1"/>
    <col min="14" max="14" width="10.453125" style="1" customWidth="1"/>
    <col min="15" max="16" width="12.1796875" customWidth="1"/>
    <col min="17" max="1030" width="8.36328125" customWidth="1"/>
  </cols>
  <sheetData>
    <row r="1" spans="1:16" ht="42.65" customHeight="1" x14ac:dyDescent="0.4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9" t="s">
        <v>39</v>
      </c>
    </row>
    <row r="2" spans="1:16" ht="23" customHeight="1" x14ac:dyDescent="0.4">
      <c r="A2" s="73" t="s">
        <v>21</v>
      </c>
      <c r="B2" s="87" t="s">
        <v>43</v>
      </c>
      <c r="C2" s="79" t="s">
        <v>23</v>
      </c>
      <c r="D2" s="80"/>
      <c r="E2" s="80"/>
      <c r="F2" s="80"/>
      <c r="G2" s="81"/>
      <c r="H2" s="74" t="s">
        <v>22</v>
      </c>
      <c r="I2" s="75"/>
      <c r="J2" s="75"/>
      <c r="K2" s="75"/>
      <c r="L2" s="75"/>
      <c r="M2" s="75"/>
      <c r="N2" s="75"/>
      <c r="O2" s="75"/>
      <c r="P2" s="75"/>
    </row>
    <row r="3" spans="1:16" ht="23" customHeight="1" x14ac:dyDescent="0.4">
      <c r="A3" s="73"/>
      <c r="B3" s="88"/>
      <c r="C3" s="82"/>
      <c r="D3" s="83"/>
      <c r="E3" s="83"/>
      <c r="F3" s="83"/>
      <c r="G3" s="84"/>
      <c r="H3" s="76" t="s">
        <v>24</v>
      </c>
      <c r="I3" s="77"/>
      <c r="J3" s="77"/>
      <c r="K3" s="77"/>
      <c r="L3" s="78"/>
      <c r="M3" s="76" t="s">
        <v>5</v>
      </c>
      <c r="N3" s="76"/>
      <c r="O3" s="74" t="s">
        <v>25</v>
      </c>
      <c r="P3" s="74"/>
    </row>
    <row r="4" spans="1:16" ht="10.5" customHeight="1" x14ac:dyDescent="0.4">
      <c r="A4" s="73"/>
      <c r="B4" s="88"/>
      <c r="C4" s="85" t="s">
        <v>42</v>
      </c>
      <c r="D4" s="69" t="s">
        <v>1</v>
      </c>
      <c r="E4" s="27"/>
      <c r="F4" s="90" t="s">
        <v>2</v>
      </c>
      <c r="G4" s="27"/>
      <c r="H4" s="85" t="s">
        <v>0</v>
      </c>
      <c r="I4" s="69" t="s">
        <v>1</v>
      </c>
      <c r="J4" s="28"/>
      <c r="K4" s="69" t="s">
        <v>2</v>
      </c>
      <c r="L4" s="28"/>
      <c r="M4" s="71" t="s">
        <v>1</v>
      </c>
      <c r="N4" s="71" t="s">
        <v>2</v>
      </c>
      <c r="O4" s="71" t="s">
        <v>1</v>
      </c>
      <c r="P4" s="90" t="s">
        <v>2</v>
      </c>
    </row>
    <row r="5" spans="1:16" ht="39.5" customHeight="1" x14ac:dyDescent="0.4">
      <c r="A5" s="73"/>
      <c r="B5" s="89"/>
      <c r="C5" s="86"/>
      <c r="D5" s="86"/>
      <c r="E5" s="12" t="s">
        <v>45</v>
      </c>
      <c r="F5" s="72"/>
      <c r="G5" s="12" t="s">
        <v>45</v>
      </c>
      <c r="H5" s="86"/>
      <c r="I5" s="70"/>
      <c r="J5" s="12" t="s">
        <v>45</v>
      </c>
      <c r="K5" s="70"/>
      <c r="L5" s="12" t="s">
        <v>45</v>
      </c>
      <c r="M5" s="72"/>
      <c r="N5" s="72"/>
      <c r="O5" s="72"/>
      <c r="P5" s="91"/>
    </row>
    <row r="6" spans="1:16" ht="30.15" customHeight="1" x14ac:dyDescent="0.4">
      <c r="A6" s="55">
        <v>104</v>
      </c>
      <c r="B6" s="34">
        <v>5765</v>
      </c>
      <c r="C6" s="35">
        <v>120682</v>
      </c>
      <c r="D6" s="36">
        <v>101349</v>
      </c>
      <c r="E6" s="37">
        <f>+D6/C6*100</f>
        <v>83.98021245919027</v>
      </c>
      <c r="F6" s="36">
        <v>19333</v>
      </c>
      <c r="G6" s="37">
        <f>+F6/C6*100</f>
        <v>16.019787540809734</v>
      </c>
      <c r="H6" s="36">
        <f>+I6+K6</f>
        <v>5765</v>
      </c>
      <c r="I6" s="36">
        <f>+M6</f>
        <v>5365</v>
      </c>
      <c r="J6" s="37">
        <f>+I6/H6*100</f>
        <v>93.061578490893325</v>
      </c>
      <c r="K6" s="36">
        <f>+N6</f>
        <v>400</v>
      </c>
      <c r="L6" s="37">
        <f>+K6/H6*100</f>
        <v>6.9384215091066777</v>
      </c>
      <c r="M6" s="36">
        <v>5365</v>
      </c>
      <c r="N6" s="38">
        <v>400</v>
      </c>
      <c r="O6" s="39" t="s">
        <v>19</v>
      </c>
      <c r="P6" s="40" t="s">
        <v>19</v>
      </c>
    </row>
    <row r="7" spans="1:16" ht="30.15" customHeight="1" x14ac:dyDescent="0.4">
      <c r="A7" s="56">
        <v>105</v>
      </c>
      <c r="B7" s="41">
        <v>5605</v>
      </c>
      <c r="C7" s="36">
        <v>118442</v>
      </c>
      <c r="D7" s="35">
        <v>99142</v>
      </c>
      <c r="E7" s="42">
        <f t="shared" ref="E7:E11" si="0">+D7/C7*100</f>
        <v>83.705104608162657</v>
      </c>
      <c r="F7" s="35">
        <v>19300</v>
      </c>
      <c r="G7" s="42">
        <f t="shared" ref="G7:G11" si="1">+F7/C7*100</f>
        <v>16.294895391837354</v>
      </c>
      <c r="H7" s="36">
        <f t="shared" ref="H7:H11" si="2">+I7+K7</f>
        <v>5604</v>
      </c>
      <c r="I7" s="36">
        <f>+M7</f>
        <v>5206</v>
      </c>
      <c r="J7" s="37">
        <f t="shared" ref="J7:J11" si="3">+I7/H7*100</f>
        <v>92.897930049964302</v>
      </c>
      <c r="K7" s="36">
        <f>+N7</f>
        <v>398</v>
      </c>
      <c r="L7" s="37">
        <f t="shared" ref="L7:L11" si="4">+K7/H7*100</f>
        <v>7.1020699500356885</v>
      </c>
      <c r="M7" s="35">
        <v>5206</v>
      </c>
      <c r="N7" s="43">
        <v>398</v>
      </c>
      <c r="O7" s="39" t="s">
        <v>20</v>
      </c>
      <c r="P7" s="40" t="s">
        <v>20</v>
      </c>
    </row>
    <row r="8" spans="1:16" ht="30.15" customHeight="1" x14ac:dyDescent="0.4">
      <c r="A8" s="55">
        <v>106</v>
      </c>
      <c r="B8" s="41">
        <v>5562</v>
      </c>
      <c r="C8" s="44">
        <v>117235</v>
      </c>
      <c r="D8" s="35">
        <v>98035</v>
      </c>
      <c r="E8" s="42">
        <f t="shared" si="0"/>
        <v>83.622638290612869</v>
      </c>
      <c r="F8" s="35">
        <v>19200</v>
      </c>
      <c r="G8" s="42">
        <f t="shared" si="1"/>
        <v>16.377361709387127</v>
      </c>
      <c r="H8" s="36">
        <f t="shared" si="2"/>
        <v>20091</v>
      </c>
      <c r="I8" s="35">
        <f>+M8+O8</f>
        <v>16897</v>
      </c>
      <c r="J8" s="37">
        <f t="shared" si="3"/>
        <v>84.102334378577467</v>
      </c>
      <c r="K8" s="35">
        <f>+N8+P8</f>
        <v>3194</v>
      </c>
      <c r="L8" s="37">
        <f t="shared" si="4"/>
        <v>15.897665621422528</v>
      </c>
      <c r="M8" s="35">
        <v>5168</v>
      </c>
      <c r="N8" s="43">
        <v>394</v>
      </c>
      <c r="O8" s="36">
        <v>11729</v>
      </c>
      <c r="P8" s="38">
        <v>2800</v>
      </c>
    </row>
    <row r="9" spans="1:16" ht="30.15" customHeight="1" x14ac:dyDescent="0.4">
      <c r="A9" s="56">
        <v>107</v>
      </c>
      <c r="B9" s="34">
        <v>5392</v>
      </c>
      <c r="C9" s="36">
        <v>114449</v>
      </c>
      <c r="D9" s="36">
        <v>95243</v>
      </c>
      <c r="E9" s="37">
        <f t="shared" si="0"/>
        <v>83.218726244877629</v>
      </c>
      <c r="F9" s="36">
        <v>19206</v>
      </c>
      <c r="G9" s="37">
        <f t="shared" si="1"/>
        <v>16.781273755122371</v>
      </c>
      <c r="H9" s="36">
        <f t="shared" si="2"/>
        <v>18881</v>
      </c>
      <c r="I9" s="35">
        <f t="shared" ref="I9:I11" si="5">+M9+O9</f>
        <v>16585</v>
      </c>
      <c r="J9" s="37">
        <f t="shared" si="3"/>
        <v>87.839627138393098</v>
      </c>
      <c r="K9" s="35">
        <f t="shared" ref="K9:K11" si="6">+N9+P9</f>
        <v>2296</v>
      </c>
      <c r="L9" s="37">
        <f t="shared" si="4"/>
        <v>12.160372861606907</v>
      </c>
      <c r="M9" s="36">
        <v>5001</v>
      </c>
      <c r="N9" s="38">
        <v>390</v>
      </c>
      <c r="O9" s="36">
        <v>11584</v>
      </c>
      <c r="P9" s="38">
        <v>1906</v>
      </c>
    </row>
    <row r="10" spans="1:16" ht="30.15" customHeight="1" x14ac:dyDescent="0.4">
      <c r="A10" s="55">
        <v>108</v>
      </c>
      <c r="B10" s="34">
        <v>5364</v>
      </c>
      <c r="C10" s="36">
        <v>114124</v>
      </c>
      <c r="D10" s="36">
        <v>94669</v>
      </c>
      <c r="E10" s="37">
        <f t="shared" si="0"/>
        <v>82.952753145701166</v>
      </c>
      <c r="F10" s="36">
        <v>19455</v>
      </c>
      <c r="G10" s="37">
        <f t="shared" si="1"/>
        <v>17.047246854298834</v>
      </c>
      <c r="H10" s="36">
        <f t="shared" si="2"/>
        <v>18798</v>
      </c>
      <c r="I10" s="35">
        <f t="shared" si="5"/>
        <v>16454</v>
      </c>
      <c r="J10" s="37">
        <f t="shared" si="3"/>
        <v>87.530588360463881</v>
      </c>
      <c r="K10" s="35">
        <f t="shared" si="6"/>
        <v>2344</v>
      </c>
      <c r="L10" s="37">
        <f t="shared" si="4"/>
        <v>12.469411639536121</v>
      </c>
      <c r="M10" s="36">
        <v>4957</v>
      </c>
      <c r="N10" s="38">
        <v>407</v>
      </c>
      <c r="O10" s="36">
        <v>11497</v>
      </c>
      <c r="P10" s="38">
        <v>1937</v>
      </c>
    </row>
    <row r="11" spans="1:16" ht="30.15" customHeight="1" x14ac:dyDescent="0.4">
      <c r="A11" s="56">
        <v>109</v>
      </c>
      <c r="B11" s="34">
        <v>5275</v>
      </c>
      <c r="C11" s="36">
        <v>112733</v>
      </c>
      <c r="D11" s="36">
        <v>93239</v>
      </c>
      <c r="E11" s="37">
        <f t="shared" si="0"/>
        <v>82.707814038480294</v>
      </c>
      <c r="F11" s="36">
        <v>19494</v>
      </c>
      <c r="G11" s="37">
        <f t="shared" si="1"/>
        <v>17.292185961519696</v>
      </c>
      <c r="H11" s="36">
        <f t="shared" si="2"/>
        <v>18487</v>
      </c>
      <c r="I11" s="35">
        <f t="shared" si="5"/>
        <v>16161</v>
      </c>
      <c r="J11" s="37">
        <f t="shared" si="3"/>
        <v>87.418185752150151</v>
      </c>
      <c r="K11" s="35">
        <f t="shared" si="6"/>
        <v>2326</v>
      </c>
      <c r="L11" s="37">
        <f t="shared" si="4"/>
        <v>12.58181424784984</v>
      </c>
      <c r="M11" s="36">
        <v>4866</v>
      </c>
      <c r="N11" s="38">
        <v>409</v>
      </c>
      <c r="O11" s="36">
        <v>11295</v>
      </c>
      <c r="P11" s="38">
        <v>1917</v>
      </c>
    </row>
    <row r="12" spans="1:16" ht="30.15" customHeight="1" x14ac:dyDescent="0.4">
      <c r="A12" s="55">
        <v>110</v>
      </c>
      <c r="B12" s="34">
        <v>5262</v>
      </c>
      <c r="C12" s="36">
        <v>112871</v>
      </c>
      <c r="D12" s="36">
        <v>92998</v>
      </c>
      <c r="E12" s="37">
        <f t="shared" ref="E12" si="7">+D12/C12*100</f>
        <v>82.393174508952697</v>
      </c>
      <c r="F12" s="36">
        <v>19873</v>
      </c>
      <c r="G12" s="37">
        <f t="shared" ref="G12" si="8">+F12/C12*100</f>
        <v>17.606825491047299</v>
      </c>
      <c r="H12" s="36">
        <f t="shared" ref="H12" si="9">+I12+K12</f>
        <v>18467</v>
      </c>
      <c r="I12" s="36">
        <f t="shared" ref="I12" si="10">+M12+O12</f>
        <v>16094</v>
      </c>
      <c r="J12" s="37">
        <f t="shared" ref="J12" si="11">+I12/H12*100</f>
        <v>87.150051443114734</v>
      </c>
      <c r="K12" s="36">
        <f t="shared" ref="K12" si="12">+N12+P12</f>
        <v>2373</v>
      </c>
      <c r="L12" s="37">
        <f t="shared" ref="L12" si="13">+K12/H12*100</f>
        <v>12.849948556885254</v>
      </c>
      <c r="M12" s="36">
        <v>4835</v>
      </c>
      <c r="N12" s="38">
        <v>427</v>
      </c>
      <c r="O12" s="36">
        <v>11259</v>
      </c>
      <c r="P12" s="38">
        <v>1946</v>
      </c>
    </row>
    <row r="13" spans="1:16" ht="30.15" customHeight="1" x14ac:dyDescent="0.4">
      <c r="A13" s="57">
        <v>111</v>
      </c>
      <c r="B13" s="51">
        <v>5206</v>
      </c>
      <c r="C13" s="52">
        <v>93668</v>
      </c>
      <c r="D13" s="52">
        <v>76128</v>
      </c>
      <c r="E13" s="53">
        <v>81.274287910492376</v>
      </c>
      <c r="F13" s="52">
        <v>17540</v>
      </c>
      <c r="G13" s="53">
        <v>18.725712089507624</v>
      </c>
      <c r="H13" s="52">
        <v>18345</v>
      </c>
      <c r="I13" s="52">
        <v>15914</v>
      </c>
      <c r="J13" s="53">
        <v>86.748432815481053</v>
      </c>
      <c r="K13" s="52">
        <v>2431</v>
      </c>
      <c r="L13" s="53">
        <v>13.251567184518947</v>
      </c>
      <c r="M13" s="52">
        <v>4772</v>
      </c>
      <c r="N13" s="54">
        <v>434</v>
      </c>
      <c r="O13" s="52">
        <v>11142</v>
      </c>
      <c r="P13" s="54">
        <v>1997</v>
      </c>
    </row>
  </sheetData>
  <mergeCells count="18">
    <mergeCell ref="H4:H5"/>
    <mergeCell ref="P4:P5"/>
    <mergeCell ref="A1:O1"/>
    <mergeCell ref="I4:I5"/>
    <mergeCell ref="K4:K5"/>
    <mergeCell ref="M4:M5"/>
    <mergeCell ref="N4:N5"/>
    <mergeCell ref="O4:O5"/>
    <mergeCell ref="A2:A5"/>
    <mergeCell ref="O3:P3"/>
    <mergeCell ref="H2:P2"/>
    <mergeCell ref="H3:L3"/>
    <mergeCell ref="M3:N3"/>
    <mergeCell ref="C2:G3"/>
    <mergeCell ref="C4:C5"/>
    <mergeCell ref="B2:B5"/>
    <mergeCell ref="D4:D5"/>
    <mergeCell ref="F4:F5"/>
  </mergeCells>
  <phoneticPr fontId="16" type="noConversion"/>
  <pageMargins left="0.69999999999999984" right="0.69999999999999984" top="1.045275590551181" bottom="1.045275590551181" header="0.75" footer="0.75"/>
  <pageSetup paperSize="9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8"/>
  <sheetViews>
    <sheetView tabSelected="1" zoomScale="83" zoomScaleNormal="83" workbookViewId="0">
      <pane xSplit="2" ySplit="4" topLeftCell="C5" activePane="bottomRight" state="frozen"/>
      <selection activeCell="F22" sqref="F22"/>
      <selection pane="topRight" activeCell="F22" sqref="F22"/>
      <selection pane="bottomLeft" activeCell="F22" sqref="F22"/>
      <selection pane="bottomRight" activeCell="D15" sqref="D15"/>
    </sheetView>
  </sheetViews>
  <sheetFormatPr defaultColWidth="8.90625" defaultRowHeight="16.399999999999999" customHeight="1" x14ac:dyDescent="0.4"/>
  <cols>
    <col min="1" max="1" width="13.453125" style="3" customWidth="1"/>
    <col min="2" max="2" width="9.81640625" style="3" customWidth="1"/>
    <col min="3" max="14" width="10.453125" style="3" customWidth="1"/>
    <col min="15" max="16" width="9.81640625" style="3" customWidth="1"/>
    <col min="17" max="1028" width="8.36328125" style="3" customWidth="1"/>
    <col min="1029" max="16384" width="8.90625" style="3"/>
  </cols>
  <sheetData>
    <row r="1" spans="1:16" ht="47.5" customHeight="1" x14ac:dyDescent="0.35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58" t="s">
        <v>28</v>
      </c>
    </row>
    <row r="2" spans="1:16" ht="20.399999999999999" customHeight="1" x14ac:dyDescent="0.4">
      <c r="A2" s="94" t="s">
        <v>3</v>
      </c>
      <c r="B2" s="94" t="s">
        <v>27</v>
      </c>
      <c r="C2" s="95" t="s">
        <v>18</v>
      </c>
      <c r="D2" s="95"/>
      <c r="E2" s="95"/>
      <c r="F2" s="95"/>
      <c r="G2" s="95"/>
      <c r="H2" s="94" t="s">
        <v>17</v>
      </c>
      <c r="I2" s="94"/>
      <c r="J2" s="94"/>
      <c r="K2" s="94"/>
      <c r="L2" s="94"/>
      <c r="M2" s="94"/>
      <c r="N2" s="94"/>
      <c r="O2" s="94"/>
      <c r="P2" s="94"/>
    </row>
    <row r="3" spans="1:16" ht="42" customHeight="1" x14ac:dyDescent="0.4">
      <c r="A3" s="94"/>
      <c r="B3" s="94"/>
      <c r="C3" s="95"/>
      <c r="D3" s="95"/>
      <c r="E3" s="95"/>
      <c r="F3" s="95"/>
      <c r="G3" s="95"/>
      <c r="H3" s="94" t="s">
        <v>4</v>
      </c>
      <c r="I3" s="94"/>
      <c r="J3" s="94"/>
      <c r="K3" s="94"/>
      <c r="L3" s="94"/>
      <c r="M3" s="94" t="s">
        <v>5</v>
      </c>
      <c r="N3" s="94"/>
      <c r="O3" s="94" t="s">
        <v>6</v>
      </c>
      <c r="P3" s="94"/>
    </row>
    <row r="4" spans="1:16" ht="10.25" customHeight="1" x14ac:dyDescent="0.4">
      <c r="A4" s="94"/>
      <c r="B4" s="94"/>
      <c r="C4" s="96" t="s">
        <v>24</v>
      </c>
      <c r="D4" s="92" t="s">
        <v>1</v>
      </c>
      <c r="E4" s="59"/>
      <c r="F4" s="92" t="s">
        <v>2</v>
      </c>
      <c r="G4" s="59"/>
      <c r="H4" s="92" t="s">
        <v>31</v>
      </c>
      <c r="I4" s="92" t="s">
        <v>1</v>
      </c>
      <c r="J4" s="60"/>
      <c r="K4" s="92" t="s">
        <v>2</v>
      </c>
      <c r="L4" s="60"/>
      <c r="M4" s="92" t="s">
        <v>1</v>
      </c>
      <c r="N4" s="92" t="s">
        <v>2</v>
      </c>
      <c r="O4" s="92" t="s">
        <v>1</v>
      </c>
      <c r="P4" s="92" t="s">
        <v>2</v>
      </c>
    </row>
    <row r="5" spans="1:16" ht="34.75" customHeight="1" x14ac:dyDescent="0.4">
      <c r="A5" s="94"/>
      <c r="B5" s="94"/>
      <c r="C5" s="96"/>
      <c r="D5" s="92"/>
      <c r="E5" s="61" t="s">
        <v>29</v>
      </c>
      <c r="F5" s="92" t="s">
        <v>16</v>
      </c>
      <c r="G5" s="61" t="s">
        <v>29</v>
      </c>
      <c r="H5" s="92" t="s">
        <v>16</v>
      </c>
      <c r="I5" s="92" t="s">
        <v>16</v>
      </c>
      <c r="J5" s="61" t="s">
        <v>29</v>
      </c>
      <c r="K5" s="92" t="s">
        <v>16</v>
      </c>
      <c r="L5" s="61" t="s">
        <v>29</v>
      </c>
      <c r="M5" s="92" t="s">
        <v>16</v>
      </c>
      <c r="N5" s="92" t="s">
        <v>29</v>
      </c>
      <c r="O5" s="92" t="s">
        <v>16</v>
      </c>
      <c r="P5" s="92" t="s">
        <v>29</v>
      </c>
    </row>
    <row r="6" spans="1:16" ht="35.15" customHeight="1" x14ac:dyDescent="0.4">
      <c r="A6" s="62" t="s">
        <v>24</v>
      </c>
      <c r="B6" s="63">
        <f>SUM(B7:B15)</f>
        <v>5206</v>
      </c>
      <c r="C6" s="63">
        <f>D6+F6</f>
        <v>93668</v>
      </c>
      <c r="D6" s="63">
        <f>SUM(D7:D15)</f>
        <v>76128</v>
      </c>
      <c r="E6" s="64">
        <f>D6/(D6+F6)*100</f>
        <v>81.274287910492376</v>
      </c>
      <c r="F6" s="63">
        <f>SUM(F7:F15)</f>
        <v>17540</v>
      </c>
      <c r="G6" s="64">
        <f>100-E6</f>
        <v>18.725712089507624</v>
      </c>
      <c r="H6" s="63">
        <f>I6+K6</f>
        <v>18345</v>
      </c>
      <c r="I6" s="63">
        <f>M6+O6</f>
        <v>15914</v>
      </c>
      <c r="J6" s="64">
        <f>I6/(I6+K6)*100</f>
        <v>86.748432815481053</v>
      </c>
      <c r="K6" s="63">
        <f>N6+P6</f>
        <v>2431</v>
      </c>
      <c r="L6" s="64">
        <f>100-J6</f>
        <v>13.251567184518947</v>
      </c>
      <c r="M6" s="63">
        <f>SUM(M7:M15)</f>
        <v>4772</v>
      </c>
      <c r="N6" s="63">
        <f>SUM(N7:N15)</f>
        <v>434</v>
      </c>
      <c r="O6" s="63">
        <f>SUM(O7:O15)</f>
        <v>11142</v>
      </c>
      <c r="P6" s="63">
        <f>SUM(P7:P15)</f>
        <v>1997</v>
      </c>
    </row>
    <row r="7" spans="1:16" ht="35.15" customHeight="1" x14ac:dyDescent="0.4">
      <c r="A7" s="62" t="s">
        <v>7</v>
      </c>
      <c r="B7" s="63">
        <v>2084</v>
      </c>
      <c r="C7" s="63">
        <f t="shared" ref="C7:C15" si="0">D7+F7</f>
        <v>38613</v>
      </c>
      <c r="D7" s="63">
        <v>31042</v>
      </c>
      <c r="E7" s="64">
        <f t="shared" ref="E7:E15" si="1">D7/(D7+F7)*100</f>
        <v>80.392613886514908</v>
      </c>
      <c r="F7" s="63">
        <v>7571</v>
      </c>
      <c r="G7" s="64">
        <f t="shared" ref="G7:G15" si="2">100-E7</f>
        <v>19.607386113485092</v>
      </c>
      <c r="H7" s="63">
        <f t="shared" ref="H7:H15" si="3">I7+K7</f>
        <v>7284</v>
      </c>
      <c r="I7" s="63">
        <f t="shared" ref="I7:I15" si="4">M7+O7</f>
        <v>6292</v>
      </c>
      <c r="J7" s="64">
        <f t="shared" ref="J7:J15" si="5">I7/(I7+K7)*100</f>
        <v>86.38110928061505</v>
      </c>
      <c r="K7" s="63">
        <f t="shared" ref="K7:K15" si="6">N7+P7</f>
        <v>992</v>
      </c>
      <c r="L7" s="64">
        <f t="shared" ref="L7:L15" si="7">100-J7</f>
        <v>13.61889071938495</v>
      </c>
      <c r="M7" s="65">
        <v>1894</v>
      </c>
      <c r="N7" s="63">
        <v>190</v>
      </c>
      <c r="O7" s="66">
        <v>4398</v>
      </c>
      <c r="P7" s="66">
        <v>802</v>
      </c>
    </row>
    <row r="8" spans="1:16" ht="35.15" customHeight="1" x14ac:dyDescent="0.4">
      <c r="A8" s="62" t="s">
        <v>8</v>
      </c>
      <c r="B8" s="63">
        <v>1583</v>
      </c>
      <c r="C8" s="63">
        <f t="shared" si="0"/>
        <v>30231</v>
      </c>
      <c r="D8" s="63">
        <v>24742</v>
      </c>
      <c r="E8" s="64">
        <f t="shared" si="1"/>
        <v>81.843141146505232</v>
      </c>
      <c r="F8" s="63">
        <v>5489</v>
      </c>
      <c r="G8" s="64">
        <f t="shared" si="2"/>
        <v>18.156858853494768</v>
      </c>
      <c r="H8" s="63">
        <f t="shared" si="3"/>
        <v>5568</v>
      </c>
      <c r="I8" s="63">
        <f t="shared" si="4"/>
        <v>4891</v>
      </c>
      <c r="J8" s="64">
        <f t="shared" si="5"/>
        <v>87.84123563218391</v>
      </c>
      <c r="K8" s="63">
        <f t="shared" si="6"/>
        <v>677</v>
      </c>
      <c r="L8" s="64">
        <f t="shared" si="7"/>
        <v>12.15876436781609</v>
      </c>
      <c r="M8" s="65">
        <v>1459</v>
      </c>
      <c r="N8" s="63">
        <v>124</v>
      </c>
      <c r="O8" s="66">
        <v>3432</v>
      </c>
      <c r="P8" s="66">
        <v>553</v>
      </c>
    </row>
    <row r="9" spans="1:16" ht="35.15" customHeight="1" x14ac:dyDescent="0.4">
      <c r="A9" s="62" t="s">
        <v>9</v>
      </c>
      <c r="B9" s="63">
        <v>373</v>
      </c>
      <c r="C9" s="63">
        <f t="shared" si="0"/>
        <v>7428</v>
      </c>
      <c r="D9" s="63">
        <v>6341</v>
      </c>
      <c r="E9" s="64">
        <f t="shared" si="1"/>
        <v>85.366182014001083</v>
      </c>
      <c r="F9" s="63">
        <v>1087</v>
      </c>
      <c r="G9" s="64">
        <f t="shared" si="2"/>
        <v>14.633817985998917</v>
      </c>
      <c r="H9" s="63">
        <f t="shared" si="3"/>
        <v>1312</v>
      </c>
      <c r="I9" s="63">
        <f t="shared" si="4"/>
        <v>1188</v>
      </c>
      <c r="J9" s="64">
        <f t="shared" si="5"/>
        <v>90.548780487804876</v>
      </c>
      <c r="K9" s="63">
        <f t="shared" si="6"/>
        <v>124</v>
      </c>
      <c r="L9" s="64">
        <f t="shared" si="7"/>
        <v>9.4512195121951237</v>
      </c>
      <c r="M9" s="65">
        <v>356</v>
      </c>
      <c r="N9" s="63">
        <v>17</v>
      </c>
      <c r="O9" s="66">
        <v>832</v>
      </c>
      <c r="P9" s="66">
        <v>107</v>
      </c>
    </row>
    <row r="10" spans="1:16" ht="35.15" customHeight="1" x14ac:dyDescent="0.4">
      <c r="A10" s="62" t="s">
        <v>10</v>
      </c>
      <c r="B10" s="63">
        <v>420</v>
      </c>
      <c r="C10" s="63">
        <f t="shared" si="0"/>
        <v>6854</v>
      </c>
      <c r="D10" s="63">
        <v>5461</v>
      </c>
      <c r="E10" s="64">
        <f t="shared" si="1"/>
        <v>79.676101546542171</v>
      </c>
      <c r="F10" s="63">
        <v>1393</v>
      </c>
      <c r="G10" s="64">
        <f t="shared" si="2"/>
        <v>20.323898453457829</v>
      </c>
      <c r="H10" s="63">
        <f t="shared" si="3"/>
        <v>1479</v>
      </c>
      <c r="I10" s="63">
        <f t="shared" si="4"/>
        <v>1229</v>
      </c>
      <c r="J10" s="64">
        <f t="shared" si="5"/>
        <v>83.096686950642322</v>
      </c>
      <c r="K10" s="63">
        <f t="shared" si="6"/>
        <v>250</v>
      </c>
      <c r="L10" s="64">
        <f t="shared" si="7"/>
        <v>16.903313049357678</v>
      </c>
      <c r="M10" s="65">
        <v>378</v>
      </c>
      <c r="N10" s="63">
        <v>42</v>
      </c>
      <c r="O10" s="66">
        <v>851</v>
      </c>
      <c r="P10" s="66">
        <v>208</v>
      </c>
    </row>
    <row r="11" spans="1:16" ht="35.15" customHeight="1" x14ac:dyDescent="0.4">
      <c r="A11" s="62" t="s">
        <v>11</v>
      </c>
      <c r="B11" s="63">
        <v>287</v>
      </c>
      <c r="C11" s="63">
        <f t="shared" si="0"/>
        <v>3936</v>
      </c>
      <c r="D11" s="63">
        <v>3160</v>
      </c>
      <c r="E11" s="64">
        <f t="shared" si="1"/>
        <v>80.284552845528452</v>
      </c>
      <c r="F11" s="63">
        <v>776</v>
      </c>
      <c r="G11" s="64">
        <f t="shared" si="2"/>
        <v>19.715447154471548</v>
      </c>
      <c r="H11" s="63">
        <f t="shared" si="3"/>
        <v>997</v>
      </c>
      <c r="I11" s="63">
        <f t="shared" si="4"/>
        <v>861</v>
      </c>
      <c r="J11" s="64">
        <f t="shared" si="5"/>
        <v>86.359077231695082</v>
      </c>
      <c r="K11" s="63">
        <f t="shared" si="6"/>
        <v>136</v>
      </c>
      <c r="L11" s="64">
        <f t="shared" si="7"/>
        <v>13.640922768304918</v>
      </c>
      <c r="M11" s="65">
        <v>274</v>
      </c>
      <c r="N11" s="63">
        <v>13</v>
      </c>
      <c r="O11" s="66">
        <v>587</v>
      </c>
      <c r="P11" s="66">
        <v>123</v>
      </c>
    </row>
    <row r="12" spans="1:16" ht="35.15" customHeight="1" x14ac:dyDescent="0.4">
      <c r="A12" s="62" t="s">
        <v>12</v>
      </c>
      <c r="B12" s="63">
        <v>290</v>
      </c>
      <c r="C12" s="63">
        <f t="shared" si="0"/>
        <v>4456</v>
      </c>
      <c r="D12" s="63">
        <v>3579</v>
      </c>
      <c r="E12" s="64">
        <f t="shared" si="1"/>
        <v>80.318671454219029</v>
      </c>
      <c r="F12" s="63">
        <v>877</v>
      </c>
      <c r="G12" s="64">
        <f t="shared" si="2"/>
        <v>19.681328545780971</v>
      </c>
      <c r="H12" s="63">
        <f t="shared" si="3"/>
        <v>1101</v>
      </c>
      <c r="I12" s="63">
        <f t="shared" si="4"/>
        <v>933</v>
      </c>
      <c r="J12" s="64">
        <f t="shared" si="5"/>
        <v>84.741144414168929</v>
      </c>
      <c r="K12" s="63">
        <f t="shared" si="6"/>
        <v>168</v>
      </c>
      <c r="L12" s="64">
        <f t="shared" si="7"/>
        <v>15.258855585831071</v>
      </c>
      <c r="M12" s="65">
        <v>255</v>
      </c>
      <c r="N12" s="63">
        <v>35</v>
      </c>
      <c r="O12" s="66">
        <v>678</v>
      </c>
      <c r="P12" s="66">
        <v>133</v>
      </c>
    </row>
    <row r="13" spans="1:16" ht="35.15" customHeight="1" x14ac:dyDescent="0.4">
      <c r="A13" s="62" t="s">
        <v>13</v>
      </c>
      <c r="B13" s="63">
        <v>65</v>
      </c>
      <c r="C13" s="63">
        <f t="shared" si="0"/>
        <v>1120</v>
      </c>
      <c r="D13" s="63">
        <v>961</v>
      </c>
      <c r="E13" s="64">
        <f t="shared" si="1"/>
        <v>85.803571428571416</v>
      </c>
      <c r="F13" s="63">
        <v>159</v>
      </c>
      <c r="G13" s="64">
        <f t="shared" si="2"/>
        <v>14.196428571428584</v>
      </c>
      <c r="H13" s="63">
        <f t="shared" si="3"/>
        <v>230</v>
      </c>
      <c r="I13" s="63">
        <f t="shared" si="4"/>
        <v>206</v>
      </c>
      <c r="J13" s="64">
        <f t="shared" si="5"/>
        <v>89.565217391304358</v>
      </c>
      <c r="K13" s="63">
        <f t="shared" si="6"/>
        <v>24</v>
      </c>
      <c r="L13" s="64">
        <f t="shared" si="7"/>
        <v>10.434782608695642</v>
      </c>
      <c r="M13" s="65">
        <v>61</v>
      </c>
      <c r="N13" s="63">
        <v>4</v>
      </c>
      <c r="O13" s="66">
        <v>145</v>
      </c>
      <c r="P13" s="66">
        <v>20</v>
      </c>
    </row>
    <row r="14" spans="1:16" ht="35.15" customHeight="1" x14ac:dyDescent="0.4">
      <c r="A14" s="62" t="s">
        <v>14</v>
      </c>
      <c r="B14" s="63">
        <v>17</v>
      </c>
      <c r="C14" s="63">
        <f t="shared" si="0"/>
        <v>176</v>
      </c>
      <c r="D14" s="63">
        <v>157</v>
      </c>
      <c r="E14" s="64">
        <f t="shared" si="1"/>
        <v>89.204545454545453</v>
      </c>
      <c r="F14" s="63">
        <v>19</v>
      </c>
      <c r="G14" s="64">
        <f t="shared" si="2"/>
        <v>10.795454545454547</v>
      </c>
      <c r="H14" s="63">
        <f t="shared" si="3"/>
        <v>65</v>
      </c>
      <c r="I14" s="63">
        <f t="shared" si="4"/>
        <v>55</v>
      </c>
      <c r="J14" s="64">
        <f t="shared" si="5"/>
        <v>84.615384615384613</v>
      </c>
      <c r="K14" s="63">
        <f t="shared" si="6"/>
        <v>10</v>
      </c>
      <c r="L14" s="64">
        <f t="shared" si="7"/>
        <v>15.384615384615387</v>
      </c>
      <c r="M14" s="65">
        <v>15</v>
      </c>
      <c r="N14" s="63">
        <v>2</v>
      </c>
      <c r="O14" s="66">
        <v>40</v>
      </c>
      <c r="P14" s="66">
        <v>8</v>
      </c>
    </row>
    <row r="15" spans="1:16" ht="35.15" customHeight="1" x14ac:dyDescent="0.4">
      <c r="A15" s="62" t="s">
        <v>15</v>
      </c>
      <c r="B15" s="63">
        <v>87</v>
      </c>
      <c r="C15" s="63">
        <f t="shared" si="0"/>
        <v>854</v>
      </c>
      <c r="D15" s="63">
        <v>685</v>
      </c>
      <c r="E15" s="64">
        <f t="shared" si="1"/>
        <v>80.210772833723652</v>
      </c>
      <c r="F15" s="63">
        <v>169</v>
      </c>
      <c r="G15" s="64">
        <f t="shared" si="2"/>
        <v>19.789227166276348</v>
      </c>
      <c r="H15" s="63">
        <f t="shared" si="3"/>
        <v>309</v>
      </c>
      <c r="I15" s="63">
        <f t="shared" si="4"/>
        <v>259</v>
      </c>
      <c r="J15" s="64">
        <f t="shared" si="5"/>
        <v>83.818770226537225</v>
      </c>
      <c r="K15" s="63">
        <f t="shared" si="6"/>
        <v>50</v>
      </c>
      <c r="L15" s="64">
        <f t="shared" si="7"/>
        <v>16.181229773462775</v>
      </c>
      <c r="M15" s="65">
        <v>80</v>
      </c>
      <c r="N15" s="63">
        <v>7</v>
      </c>
      <c r="O15" s="66">
        <v>179</v>
      </c>
      <c r="P15" s="66">
        <v>43</v>
      </c>
    </row>
    <row r="16" spans="1:16" s="8" customFormat="1" ht="16.399999999999999" customHeight="1" x14ac:dyDescent="0.4">
      <c r="A16" s="7" t="s">
        <v>32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0.149999999999999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399999999999999" customHeight="1" x14ac:dyDescent="0.4">
      <c r="A18" s="2"/>
      <c r="B18" s="2"/>
      <c r="C18" s="6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18">
    <mergeCell ref="H4:H5"/>
    <mergeCell ref="I4:I5"/>
    <mergeCell ref="K4:K5"/>
    <mergeCell ref="M4:M5"/>
    <mergeCell ref="N4:N5"/>
    <mergeCell ref="A1:O1"/>
    <mergeCell ref="A2:A5"/>
    <mergeCell ref="B2:B5"/>
    <mergeCell ref="C2:G3"/>
    <mergeCell ref="H2:P2"/>
    <mergeCell ref="H3:L3"/>
    <mergeCell ref="M3:N3"/>
    <mergeCell ref="O3:P3"/>
    <mergeCell ref="C4:C5"/>
    <mergeCell ref="D4:D5"/>
    <mergeCell ref="O4:O5"/>
    <mergeCell ref="P4:P5"/>
    <mergeCell ref="F4:F5"/>
  </mergeCells>
  <phoneticPr fontId="16" type="noConversion"/>
  <printOptions horizontalCentered="1"/>
  <pageMargins left="0" right="0" top="0.62992125984251968" bottom="0.43307086614173229" header="0.74803149606299213" footer="0.55118110236220474"/>
  <pageSetup paperSize="9" scale="86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8"/>
  <sheetViews>
    <sheetView zoomScale="83" zoomScaleNormal="83" workbookViewId="0">
      <pane xSplit="2" ySplit="4" topLeftCell="C5" activePane="bottomRight" state="frozen"/>
      <selection activeCell="F22" sqref="F22"/>
      <selection pane="topRight" activeCell="F22" sqref="F22"/>
      <selection pane="bottomLeft" activeCell="F22" sqref="F22"/>
      <selection pane="bottomRight" activeCell="G7" sqref="G7"/>
    </sheetView>
  </sheetViews>
  <sheetFormatPr defaultColWidth="8.90625" defaultRowHeight="16.399999999999999" customHeight="1" x14ac:dyDescent="0.4"/>
  <cols>
    <col min="1" max="1" width="13.453125" style="3" customWidth="1"/>
    <col min="2" max="2" width="10.81640625" style="3" customWidth="1"/>
    <col min="3" max="16" width="10.453125" style="3" customWidth="1"/>
    <col min="17" max="1028" width="8.36328125" style="3" customWidth="1"/>
    <col min="1029" max="16384" width="8.90625" style="3"/>
  </cols>
  <sheetData>
    <row r="1" spans="1:16" ht="47.5" customHeight="1" x14ac:dyDescent="0.35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1" t="s">
        <v>46</v>
      </c>
    </row>
    <row r="2" spans="1:16" ht="20.399999999999999" customHeight="1" x14ac:dyDescent="0.4">
      <c r="A2" s="81" t="s">
        <v>3</v>
      </c>
      <c r="B2" s="87" t="s">
        <v>27</v>
      </c>
      <c r="C2" s="101" t="s">
        <v>18</v>
      </c>
      <c r="D2" s="102"/>
      <c r="E2" s="102"/>
      <c r="F2" s="102"/>
      <c r="G2" s="103"/>
      <c r="H2" s="74" t="s">
        <v>17</v>
      </c>
      <c r="I2" s="74"/>
      <c r="J2" s="74"/>
      <c r="K2" s="74"/>
      <c r="L2" s="74"/>
      <c r="M2" s="74"/>
      <c r="N2" s="74"/>
      <c r="O2" s="74"/>
      <c r="P2" s="74"/>
    </row>
    <row r="3" spans="1:16" ht="42" customHeight="1" x14ac:dyDescent="0.4">
      <c r="A3" s="98"/>
      <c r="B3" s="88"/>
      <c r="C3" s="104"/>
      <c r="D3" s="105"/>
      <c r="E3" s="105"/>
      <c r="F3" s="105"/>
      <c r="G3" s="106"/>
      <c r="H3" s="74" t="s">
        <v>4</v>
      </c>
      <c r="I3" s="75"/>
      <c r="J3" s="75"/>
      <c r="K3" s="75"/>
      <c r="L3" s="73"/>
      <c r="M3" s="97" t="s">
        <v>5</v>
      </c>
      <c r="N3" s="97"/>
      <c r="O3" s="74" t="s">
        <v>6</v>
      </c>
      <c r="P3" s="74"/>
    </row>
    <row r="4" spans="1:16" ht="10.25" customHeight="1" x14ac:dyDescent="0.4">
      <c r="A4" s="98"/>
      <c r="B4" s="88"/>
      <c r="C4" s="99" t="s">
        <v>26</v>
      </c>
      <c r="D4" s="69" t="s">
        <v>1</v>
      </c>
      <c r="E4" s="13"/>
      <c r="F4" s="69" t="s">
        <v>2</v>
      </c>
      <c r="G4" s="13"/>
      <c r="H4" s="69" t="s">
        <v>31</v>
      </c>
      <c r="I4" s="69" t="s">
        <v>1</v>
      </c>
      <c r="J4" s="10"/>
      <c r="K4" s="69" t="s">
        <v>2</v>
      </c>
      <c r="L4" s="10"/>
      <c r="M4" s="69" t="s">
        <v>1</v>
      </c>
      <c r="N4" s="69" t="s">
        <v>2</v>
      </c>
      <c r="O4" s="69" t="s">
        <v>1</v>
      </c>
      <c r="P4" s="69" t="s">
        <v>2</v>
      </c>
    </row>
    <row r="5" spans="1:16" ht="34.75" customHeight="1" x14ac:dyDescent="0.4">
      <c r="A5" s="84"/>
      <c r="B5" s="89"/>
      <c r="C5" s="100"/>
      <c r="D5" s="70"/>
      <c r="E5" s="12" t="s">
        <v>44</v>
      </c>
      <c r="F5" s="70" t="s">
        <v>16</v>
      </c>
      <c r="G5" s="12" t="s">
        <v>29</v>
      </c>
      <c r="H5" s="70" t="s">
        <v>16</v>
      </c>
      <c r="I5" s="70" t="s">
        <v>16</v>
      </c>
      <c r="J5" s="12" t="s">
        <v>29</v>
      </c>
      <c r="K5" s="70" t="s">
        <v>16</v>
      </c>
      <c r="L5" s="12" t="s">
        <v>29</v>
      </c>
      <c r="M5" s="70" t="s">
        <v>16</v>
      </c>
      <c r="N5" s="70" t="s">
        <v>29</v>
      </c>
      <c r="O5" s="70" t="s">
        <v>16</v>
      </c>
      <c r="P5" s="70" t="s">
        <v>29</v>
      </c>
    </row>
    <row r="6" spans="1:16" ht="35.15" customHeight="1" x14ac:dyDescent="0.4">
      <c r="A6" s="6" t="s">
        <v>26</v>
      </c>
      <c r="B6" s="30">
        <v>5262</v>
      </c>
      <c r="C6" s="30">
        <f>D6+F6</f>
        <v>112871</v>
      </c>
      <c r="D6" s="30">
        <v>92998</v>
      </c>
      <c r="E6" s="31">
        <f>+D6/C6*100</f>
        <v>82.393174508952697</v>
      </c>
      <c r="F6" s="30">
        <v>19873</v>
      </c>
      <c r="G6" s="31">
        <f>+F6/C6*100</f>
        <v>17.606825491047299</v>
      </c>
      <c r="H6" s="30">
        <v>18467</v>
      </c>
      <c r="I6" s="30">
        <v>16094</v>
      </c>
      <c r="J6" s="32">
        <f>+I6/H6*100</f>
        <v>87.150051443114734</v>
      </c>
      <c r="K6" s="30">
        <v>2373</v>
      </c>
      <c r="L6" s="32">
        <f>+K6/H6*100</f>
        <v>12.849948556885254</v>
      </c>
      <c r="M6" s="30">
        <v>4835</v>
      </c>
      <c r="N6" s="30">
        <v>427</v>
      </c>
      <c r="O6" s="30">
        <v>11259</v>
      </c>
      <c r="P6" s="45">
        <v>1946</v>
      </c>
    </row>
    <row r="7" spans="1:16" ht="35.15" customHeight="1" x14ac:dyDescent="0.4">
      <c r="A7" s="6" t="s">
        <v>7</v>
      </c>
      <c r="B7" s="30">
        <v>2124</v>
      </c>
      <c r="C7" s="30">
        <f t="shared" ref="C7:C15" si="0">D7+F7</f>
        <v>46403</v>
      </c>
      <c r="D7" s="30">
        <v>37847</v>
      </c>
      <c r="E7" s="31">
        <f t="shared" ref="E7:E15" si="1">+D7/C7*100</f>
        <v>81.561536969592481</v>
      </c>
      <c r="F7" s="30">
        <v>8556</v>
      </c>
      <c r="G7" s="31">
        <f t="shared" ref="G7:G15" si="2">+F7/C7*100</f>
        <v>18.438463030407519</v>
      </c>
      <c r="H7" s="30">
        <v>7397</v>
      </c>
      <c r="I7" s="30">
        <v>6420</v>
      </c>
      <c r="J7" s="32">
        <f t="shared" ref="J7:J15" si="3">+I7/H7*100</f>
        <v>86.791942679464654</v>
      </c>
      <c r="K7" s="30">
        <v>977</v>
      </c>
      <c r="L7" s="32">
        <f t="shared" ref="L7:L15" si="4">+K7/H7*100</f>
        <v>13.208057320535351</v>
      </c>
      <c r="M7" s="46">
        <v>1935</v>
      </c>
      <c r="N7" s="30">
        <v>189</v>
      </c>
      <c r="O7" s="47">
        <v>4485</v>
      </c>
      <c r="P7" s="48">
        <v>788</v>
      </c>
    </row>
    <row r="8" spans="1:16" ht="35.15" customHeight="1" x14ac:dyDescent="0.4">
      <c r="A8" s="6" t="s">
        <v>8</v>
      </c>
      <c r="B8" s="30">
        <v>1598</v>
      </c>
      <c r="C8" s="30">
        <f t="shared" si="0"/>
        <v>36076</v>
      </c>
      <c r="D8" s="30">
        <v>29934</v>
      </c>
      <c r="E8" s="31">
        <f t="shared" si="1"/>
        <v>82.974830912518016</v>
      </c>
      <c r="F8" s="30">
        <v>6142</v>
      </c>
      <c r="G8" s="31">
        <f t="shared" si="2"/>
        <v>17.025169087481981</v>
      </c>
      <c r="H8" s="30">
        <v>5603</v>
      </c>
      <c r="I8" s="30">
        <v>4938</v>
      </c>
      <c r="J8" s="32">
        <f t="shared" si="3"/>
        <v>88.131358200963774</v>
      </c>
      <c r="K8" s="30">
        <v>665</v>
      </c>
      <c r="L8" s="32">
        <f t="shared" si="4"/>
        <v>11.868641799036231</v>
      </c>
      <c r="M8" s="46">
        <v>1475</v>
      </c>
      <c r="N8" s="30">
        <v>123</v>
      </c>
      <c r="O8" s="47">
        <v>3463</v>
      </c>
      <c r="P8" s="48">
        <v>542</v>
      </c>
    </row>
    <row r="9" spans="1:16" ht="35.15" customHeight="1" x14ac:dyDescent="0.4">
      <c r="A9" s="6" t="s">
        <v>9</v>
      </c>
      <c r="B9" s="30">
        <v>377</v>
      </c>
      <c r="C9" s="30">
        <f t="shared" si="0"/>
        <v>8856</v>
      </c>
      <c r="D9" s="30">
        <v>7653</v>
      </c>
      <c r="E9" s="31">
        <f t="shared" si="1"/>
        <v>86.415989159891609</v>
      </c>
      <c r="F9" s="30">
        <v>1203</v>
      </c>
      <c r="G9" s="31">
        <f t="shared" si="2"/>
        <v>13.584010840108402</v>
      </c>
      <c r="H9" s="30">
        <v>1326</v>
      </c>
      <c r="I9" s="30">
        <v>1206</v>
      </c>
      <c r="J9" s="32">
        <f t="shared" si="3"/>
        <v>90.950226244343895</v>
      </c>
      <c r="K9" s="30">
        <v>120</v>
      </c>
      <c r="L9" s="32">
        <f t="shared" si="4"/>
        <v>9.0497737556561084</v>
      </c>
      <c r="M9" s="46">
        <v>360</v>
      </c>
      <c r="N9" s="30">
        <v>17</v>
      </c>
      <c r="O9" s="47">
        <v>846</v>
      </c>
      <c r="P9" s="48">
        <v>103</v>
      </c>
    </row>
    <row r="10" spans="1:16" ht="35.15" customHeight="1" x14ac:dyDescent="0.4">
      <c r="A10" s="6" t="s">
        <v>10</v>
      </c>
      <c r="B10" s="30">
        <v>421</v>
      </c>
      <c r="C10" s="30">
        <f t="shared" si="0"/>
        <v>8264</v>
      </c>
      <c r="D10" s="30">
        <v>6665</v>
      </c>
      <c r="E10" s="31">
        <f t="shared" si="1"/>
        <v>80.651016456921582</v>
      </c>
      <c r="F10" s="30">
        <v>1599</v>
      </c>
      <c r="G10" s="31">
        <f t="shared" si="2"/>
        <v>19.348983543078411</v>
      </c>
      <c r="H10" s="30">
        <v>1476</v>
      </c>
      <c r="I10" s="30">
        <v>1231</v>
      </c>
      <c r="J10" s="32">
        <f t="shared" si="3"/>
        <v>83.401084010840108</v>
      </c>
      <c r="K10" s="30">
        <v>245</v>
      </c>
      <c r="L10" s="32">
        <f t="shared" si="4"/>
        <v>16.598915989159892</v>
      </c>
      <c r="M10" s="46">
        <v>382</v>
      </c>
      <c r="N10" s="30">
        <v>39</v>
      </c>
      <c r="O10" s="47">
        <v>849</v>
      </c>
      <c r="P10" s="48">
        <v>206</v>
      </c>
    </row>
    <row r="11" spans="1:16" ht="35.15" customHeight="1" x14ac:dyDescent="0.4">
      <c r="A11" s="6" t="s">
        <v>11</v>
      </c>
      <c r="B11" s="30">
        <v>297</v>
      </c>
      <c r="C11" s="30">
        <f t="shared" si="0"/>
        <v>5089</v>
      </c>
      <c r="D11" s="30">
        <v>4159</v>
      </c>
      <c r="E11" s="31">
        <f t="shared" si="1"/>
        <v>81.72528984083317</v>
      </c>
      <c r="F11" s="30">
        <v>930</v>
      </c>
      <c r="G11" s="31">
        <f t="shared" si="2"/>
        <v>18.27471015916683</v>
      </c>
      <c r="H11" s="30">
        <v>1024</v>
      </c>
      <c r="I11" s="30">
        <v>892</v>
      </c>
      <c r="J11" s="32">
        <f t="shared" si="3"/>
        <v>87.109375</v>
      </c>
      <c r="K11" s="30">
        <v>132</v>
      </c>
      <c r="L11" s="32">
        <f t="shared" si="4"/>
        <v>12.890625</v>
      </c>
      <c r="M11" s="46">
        <v>284</v>
      </c>
      <c r="N11" s="30">
        <v>13</v>
      </c>
      <c r="O11" s="47">
        <v>608</v>
      </c>
      <c r="P11" s="48">
        <v>119</v>
      </c>
    </row>
    <row r="12" spans="1:16" ht="35.15" customHeight="1" x14ac:dyDescent="0.4">
      <c r="A12" s="6" t="s">
        <v>12</v>
      </c>
      <c r="B12" s="30">
        <v>276</v>
      </c>
      <c r="C12" s="30">
        <f t="shared" si="0"/>
        <v>5435</v>
      </c>
      <c r="D12" s="30">
        <v>4424</v>
      </c>
      <c r="E12" s="31">
        <f t="shared" si="1"/>
        <v>81.398344066237343</v>
      </c>
      <c r="F12" s="30">
        <v>1011</v>
      </c>
      <c r="G12" s="31">
        <f t="shared" si="2"/>
        <v>18.60165593376265</v>
      </c>
      <c r="H12" s="30">
        <v>1039</v>
      </c>
      <c r="I12" s="30">
        <v>888</v>
      </c>
      <c r="J12" s="32">
        <f t="shared" si="3"/>
        <v>85.466794995187684</v>
      </c>
      <c r="K12" s="30">
        <v>151</v>
      </c>
      <c r="L12" s="32">
        <f t="shared" si="4"/>
        <v>14.533205004812318</v>
      </c>
      <c r="M12" s="46">
        <v>241</v>
      </c>
      <c r="N12" s="30">
        <v>35</v>
      </c>
      <c r="O12" s="47">
        <v>647</v>
      </c>
      <c r="P12" s="48">
        <v>116</v>
      </c>
    </row>
    <row r="13" spans="1:16" ht="35.15" customHeight="1" x14ac:dyDescent="0.4">
      <c r="A13" s="6" t="s">
        <v>13</v>
      </c>
      <c r="B13" s="30">
        <v>67</v>
      </c>
      <c r="C13" s="30">
        <f t="shared" si="0"/>
        <v>1375</v>
      </c>
      <c r="D13" s="30">
        <v>1187</v>
      </c>
      <c r="E13" s="31">
        <f t="shared" si="1"/>
        <v>86.327272727272728</v>
      </c>
      <c r="F13" s="30">
        <v>188</v>
      </c>
      <c r="G13" s="31">
        <f t="shared" si="2"/>
        <v>13.672727272727272</v>
      </c>
      <c r="H13" s="30">
        <v>236</v>
      </c>
      <c r="I13" s="30">
        <v>209</v>
      </c>
      <c r="J13" s="32">
        <f t="shared" si="3"/>
        <v>88.559322033898297</v>
      </c>
      <c r="K13" s="30">
        <v>27</v>
      </c>
      <c r="L13" s="32">
        <f t="shared" si="4"/>
        <v>11.440677966101696</v>
      </c>
      <c r="M13" s="46">
        <v>63</v>
      </c>
      <c r="N13" s="30">
        <v>4</v>
      </c>
      <c r="O13" s="47">
        <v>146</v>
      </c>
      <c r="P13" s="48">
        <v>23</v>
      </c>
    </row>
    <row r="14" spans="1:16" ht="35.15" customHeight="1" x14ac:dyDescent="0.4">
      <c r="A14" s="6" t="s">
        <v>14</v>
      </c>
      <c r="B14" s="30">
        <v>17</v>
      </c>
      <c r="C14" s="30">
        <f t="shared" si="0"/>
        <v>239</v>
      </c>
      <c r="D14" s="30">
        <v>212</v>
      </c>
      <c r="E14" s="31">
        <f t="shared" si="1"/>
        <v>88.70292887029288</v>
      </c>
      <c r="F14" s="30">
        <v>27</v>
      </c>
      <c r="G14" s="31">
        <f t="shared" si="2"/>
        <v>11.297071129707113</v>
      </c>
      <c r="H14" s="30">
        <v>65</v>
      </c>
      <c r="I14" s="30">
        <v>56</v>
      </c>
      <c r="J14" s="32">
        <f t="shared" si="3"/>
        <v>86.15384615384616</v>
      </c>
      <c r="K14" s="30">
        <v>9</v>
      </c>
      <c r="L14" s="32">
        <f t="shared" si="4"/>
        <v>13.846153846153847</v>
      </c>
      <c r="M14" s="46">
        <v>15</v>
      </c>
      <c r="N14" s="30">
        <v>2</v>
      </c>
      <c r="O14" s="47">
        <v>41</v>
      </c>
      <c r="P14" s="48">
        <v>7</v>
      </c>
    </row>
    <row r="15" spans="1:16" ht="35.15" customHeight="1" x14ac:dyDescent="0.4">
      <c r="A15" s="6" t="s">
        <v>15</v>
      </c>
      <c r="B15" s="30">
        <v>85</v>
      </c>
      <c r="C15" s="30">
        <f t="shared" si="0"/>
        <v>1134</v>
      </c>
      <c r="D15" s="30">
        <v>917</v>
      </c>
      <c r="E15" s="31">
        <f t="shared" si="1"/>
        <v>80.864197530864203</v>
      </c>
      <c r="F15" s="30">
        <v>217</v>
      </c>
      <c r="G15" s="31">
        <f t="shared" si="2"/>
        <v>19.1358024691358</v>
      </c>
      <c r="H15" s="30">
        <v>301</v>
      </c>
      <c r="I15" s="30">
        <v>254</v>
      </c>
      <c r="J15" s="32">
        <f t="shared" si="3"/>
        <v>84.385382059800662</v>
      </c>
      <c r="K15" s="30">
        <v>47</v>
      </c>
      <c r="L15" s="32">
        <f t="shared" si="4"/>
        <v>15.614617940199334</v>
      </c>
      <c r="M15" s="46">
        <v>80</v>
      </c>
      <c r="N15" s="30">
        <v>5</v>
      </c>
      <c r="O15" s="47">
        <v>174</v>
      </c>
      <c r="P15" s="48">
        <v>42</v>
      </c>
    </row>
    <row r="16" spans="1:16" s="8" customFormat="1" ht="16.399999999999999" customHeight="1" x14ac:dyDescent="0.4">
      <c r="A16" s="7" t="s">
        <v>32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0.149999999999999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399999999999999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18">
    <mergeCell ref="A2:A5"/>
    <mergeCell ref="A1:O1"/>
    <mergeCell ref="C4:C5"/>
    <mergeCell ref="C2:G3"/>
    <mergeCell ref="D4:D5"/>
    <mergeCell ref="N4:N5"/>
    <mergeCell ref="O4:O5"/>
    <mergeCell ref="P4:P5"/>
    <mergeCell ref="B2:B5"/>
    <mergeCell ref="F4:F5"/>
    <mergeCell ref="H4:H5"/>
    <mergeCell ref="I4:I5"/>
    <mergeCell ref="K4:K5"/>
    <mergeCell ref="M4:M5"/>
    <mergeCell ref="H2:P2"/>
    <mergeCell ref="M3:N3"/>
    <mergeCell ref="O3:P3"/>
    <mergeCell ref="H3:L3"/>
  </mergeCells>
  <phoneticPr fontId="16" type="noConversion"/>
  <printOptions horizontalCentered="1"/>
  <pageMargins left="0" right="0" top="0.62992125984251968" bottom="0.43307086614173229" header="0.74803149606299213" footer="0.55118110236220474"/>
  <pageSetup paperSize="9" scale="84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8"/>
  <sheetViews>
    <sheetView zoomScale="83" zoomScaleNormal="83" workbookViewId="0">
      <pane xSplit="2" ySplit="4" topLeftCell="C5" activePane="bottomRight" state="frozen"/>
      <selection activeCell="F22" sqref="F22"/>
      <selection pane="topRight" activeCell="F22" sqref="F22"/>
      <selection pane="bottomLeft" activeCell="F22" sqref="F22"/>
      <selection pane="bottomRight" activeCell="H14" sqref="H14"/>
    </sheetView>
  </sheetViews>
  <sheetFormatPr defaultColWidth="8.90625" defaultRowHeight="16.399999999999999" customHeight="1" x14ac:dyDescent="0.4"/>
  <cols>
    <col min="1" max="1" width="13.453125" style="3" customWidth="1"/>
    <col min="2" max="2" width="10.81640625" style="3" customWidth="1"/>
    <col min="3" max="16" width="10.453125" style="3" customWidth="1"/>
    <col min="17" max="1028" width="8.36328125" style="3" customWidth="1"/>
    <col min="1029" max="16384" width="8.90625" style="3"/>
  </cols>
  <sheetData>
    <row r="1" spans="1:18" ht="47.5" customHeight="1" x14ac:dyDescent="0.3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1" t="s">
        <v>28</v>
      </c>
    </row>
    <row r="2" spans="1:18" ht="20.399999999999999" customHeight="1" x14ac:dyDescent="0.4">
      <c r="A2" s="81" t="s">
        <v>3</v>
      </c>
      <c r="B2" s="87" t="s">
        <v>27</v>
      </c>
      <c r="C2" s="101" t="s">
        <v>18</v>
      </c>
      <c r="D2" s="102"/>
      <c r="E2" s="102"/>
      <c r="F2" s="102"/>
      <c r="G2" s="103"/>
      <c r="H2" s="74" t="s">
        <v>17</v>
      </c>
      <c r="I2" s="74"/>
      <c r="J2" s="74"/>
      <c r="K2" s="74"/>
      <c r="L2" s="74"/>
      <c r="M2" s="74"/>
      <c r="N2" s="74"/>
      <c r="O2" s="74"/>
      <c r="P2" s="74"/>
    </row>
    <row r="3" spans="1:18" ht="42" customHeight="1" x14ac:dyDescent="0.4">
      <c r="A3" s="98"/>
      <c r="B3" s="88"/>
      <c r="C3" s="104"/>
      <c r="D3" s="105"/>
      <c r="E3" s="105"/>
      <c r="F3" s="105"/>
      <c r="G3" s="106"/>
      <c r="H3" s="74" t="s">
        <v>4</v>
      </c>
      <c r="I3" s="75"/>
      <c r="J3" s="75"/>
      <c r="K3" s="75"/>
      <c r="L3" s="73"/>
      <c r="M3" s="97" t="s">
        <v>5</v>
      </c>
      <c r="N3" s="97"/>
      <c r="O3" s="74" t="s">
        <v>6</v>
      </c>
      <c r="P3" s="74"/>
    </row>
    <row r="4" spans="1:18" ht="10.25" customHeight="1" x14ac:dyDescent="0.4">
      <c r="A4" s="98"/>
      <c r="B4" s="88"/>
      <c r="C4" s="99" t="s">
        <v>24</v>
      </c>
      <c r="D4" s="69" t="s">
        <v>1</v>
      </c>
      <c r="E4" s="13"/>
      <c r="F4" s="69" t="s">
        <v>2</v>
      </c>
      <c r="G4" s="13"/>
      <c r="H4" s="69" t="s">
        <v>31</v>
      </c>
      <c r="I4" s="69" t="s">
        <v>1</v>
      </c>
      <c r="J4" s="14"/>
      <c r="K4" s="69" t="s">
        <v>2</v>
      </c>
      <c r="L4" s="14"/>
      <c r="M4" s="69" t="s">
        <v>1</v>
      </c>
      <c r="N4" s="69" t="s">
        <v>2</v>
      </c>
      <c r="O4" s="69" t="s">
        <v>1</v>
      </c>
      <c r="P4" s="69" t="s">
        <v>2</v>
      </c>
    </row>
    <row r="5" spans="1:18" ht="34.75" customHeight="1" x14ac:dyDescent="0.4">
      <c r="A5" s="84"/>
      <c r="B5" s="89"/>
      <c r="C5" s="100"/>
      <c r="D5" s="70"/>
      <c r="E5" s="12" t="s">
        <v>29</v>
      </c>
      <c r="F5" s="70" t="s">
        <v>16</v>
      </c>
      <c r="G5" s="12" t="s">
        <v>29</v>
      </c>
      <c r="H5" s="70" t="s">
        <v>16</v>
      </c>
      <c r="I5" s="70" t="s">
        <v>16</v>
      </c>
      <c r="J5" s="12" t="s">
        <v>29</v>
      </c>
      <c r="K5" s="70" t="s">
        <v>16</v>
      </c>
      <c r="L5" s="12" t="s">
        <v>29</v>
      </c>
      <c r="M5" s="70" t="s">
        <v>16</v>
      </c>
      <c r="N5" s="70" t="s">
        <v>29</v>
      </c>
      <c r="O5" s="70" t="s">
        <v>16</v>
      </c>
      <c r="P5" s="70" t="s">
        <v>29</v>
      </c>
    </row>
    <row r="6" spans="1:18" ht="35.15" customHeight="1" x14ac:dyDescent="0.4">
      <c r="A6" s="6" t="s">
        <v>24</v>
      </c>
      <c r="B6" s="30">
        <v>5275</v>
      </c>
      <c r="C6" s="30">
        <f>SUM(C7:C15)</f>
        <v>112733</v>
      </c>
      <c r="D6" s="30">
        <f>SUM(D7:D15)</f>
        <v>93239</v>
      </c>
      <c r="E6" s="31">
        <f>+D6/C6*100</f>
        <v>82.707814038480294</v>
      </c>
      <c r="F6" s="30">
        <f>SUM(F7:F15)</f>
        <v>19494</v>
      </c>
      <c r="G6" s="31">
        <f>+F6/C6*100</f>
        <v>17.292185961519696</v>
      </c>
      <c r="H6" s="30">
        <f>SUM(H7:H15)</f>
        <v>18487</v>
      </c>
      <c r="I6" s="30">
        <f>SUM(I7:I15)</f>
        <v>16161</v>
      </c>
      <c r="J6" s="32">
        <f>+I6/H6*100</f>
        <v>87.418185752150151</v>
      </c>
      <c r="K6" s="30">
        <f>SUM(K7:K15)</f>
        <v>2326</v>
      </c>
      <c r="L6" s="32">
        <f>+K6/H6*100</f>
        <v>12.58181424784984</v>
      </c>
      <c r="M6" s="30">
        <f t="shared" ref="M6:P6" si="0">SUM(M7:M15)</f>
        <v>4866</v>
      </c>
      <c r="N6" s="30">
        <f t="shared" si="0"/>
        <v>409</v>
      </c>
      <c r="O6" s="30">
        <f t="shared" si="0"/>
        <v>11295</v>
      </c>
      <c r="P6" s="45">
        <f t="shared" si="0"/>
        <v>1917</v>
      </c>
      <c r="R6" s="18"/>
    </row>
    <row r="7" spans="1:18" ht="35.15" customHeight="1" x14ac:dyDescent="0.4">
      <c r="A7" s="6" t="s">
        <v>7</v>
      </c>
      <c r="B7" s="30">
        <v>2128</v>
      </c>
      <c r="C7" s="30">
        <f>+D7+F7</f>
        <v>46228</v>
      </c>
      <c r="D7" s="30">
        <v>37867</v>
      </c>
      <c r="E7" s="31">
        <f t="shared" ref="E7:E15" si="1">+D7/C7*100</f>
        <v>81.913558882062816</v>
      </c>
      <c r="F7" s="30">
        <v>8361</v>
      </c>
      <c r="G7" s="31">
        <f t="shared" ref="G7:G15" si="2">+F7/C7*100</f>
        <v>18.086441117937181</v>
      </c>
      <c r="H7" s="30">
        <f>+I7+K7</f>
        <v>7396</v>
      </c>
      <c r="I7" s="30">
        <v>6442</v>
      </c>
      <c r="J7" s="32">
        <f t="shared" ref="J7:J15" si="3">+I7/H7*100</f>
        <v>87.10113574905354</v>
      </c>
      <c r="K7" s="30">
        <v>954</v>
      </c>
      <c r="L7" s="32">
        <f t="shared" ref="L7:L15" si="4">+K7/H7*100</f>
        <v>12.898864250946456</v>
      </c>
      <c r="M7" s="46">
        <v>1951</v>
      </c>
      <c r="N7" s="30">
        <v>177</v>
      </c>
      <c r="O7" s="47">
        <v>4491</v>
      </c>
      <c r="P7" s="48">
        <v>777</v>
      </c>
    </row>
    <row r="8" spans="1:18" ht="35.15" customHeight="1" x14ac:dyDescent="0.4">
      <c r="A8" s="6" t="s">
        <v>8</v>
      </c>
      <c r="B8" s="30">
        <v>1607</v>
      </c>
      <c r="C8" s="30">
        <f t="shared" ref="C8:C15" si="5">+D8+F8</f>
        <v>36239</v>
      </c>
      <c r="D8" s="30">
        <v>30135</v>
      </c>
      <c r="E8" s="31">
        <f t="shared" si="1"/>
        <v>83.156268108943394</v>
      </c>
      <c r="F8" s="30">
        <v>6104</v>
      </c>
      <c r="G8" s="31">
        <f t="shared" si="2"/>
        <v>16.843731891056596</v>
      </c>
      <c r="H8" s="30">
        <f t="shared" ref="H8:H15" si="6">+I8+K8</f>
        <v>5621</v>
      </c>
      <c r="I8" s="30">
        <v>4962</v>
      </c>
      <c r="J8" s="32">
        <f t="shared" si="3"/>
        <v>88.276107454189642</v>
      </c>
      <c r="K8" s="30">
        <v>659</v>
      </c>
      <c r="L8" s="32">
        <f t="shared" si="4"/>
        <v>11.723892545810353</v>
      </c>
      <c r="M8" s="46">
        <v>1486</v>
      </c>
      <c r="N8" s="30">
        <v>121</v>
      </c>
      <c r="O8" s="47">
        <v>3476</v>
      </c>
      <c r="P8" s="48">
        <v>538</v>
      </c>
    </row>
    <row r="9" spans="1:18" ht="35.15" customHeight="1" x14ac:dyDescent="0.4">
      <c r="A9" s="6" t="s">
        <v>9</v>
      </c>
      <c r="B9" s="30">
        <v>381</v>
      </c>
      <c r="C9" s="30">
        <f t="shared" si="5"/>
        <v>8959</v>
      </c>
      <c r="D9" s="30">
        <v>7743</v>
      </c>
      <c r="E9" s="31">
        <f t="shared" si="1"/>
        <v>86.427056591137415</v>
      </c>
      <c r="F9" s="30">
        <v>1216</v>
      </c>
      <c r="G9" s="31">
        <f t="shared" si="2"/>
        <v>13.572943408862596</v>
      </c>
      <c r="H9" s="30">
        <f t="shared" si="6"/>
        <v>1337</v>
      </c>
      <c r="I9" s="30">
        <v>1219</v>
      </c>
      <c r="J9" s="32">
        <f t="shared" si="3"/>
        <v>91.174270755422597</v>
      </c>
      <c r="K9" s="30">
        <v>118</v>
      </c>
      <c r="L9" s="32">
        <f t="shared" si="4"/>
        <v>8.8257292445774134</v>
      </c>
      <c r="M9" s="46">
        <v>365</v>
      </c>
      <c r="N9" s="30">
        <v>16</v>
      </c>
      <c r="O9" s="47">
        <v>854</v>
      </c>
      <c r="P9" s="48">
        <v>102</v>
      </c>
    </row>
    <row r="10" spans="1:18" ht="35.15" customHeight="1" x14ac:dyDescent="0.4">
      <c r="A10" s="6" t="s">
        <v>10</v>
      </c>
      <c r="B10" s="30">
        <v>420</v>
      </c>
      <c r="C10" s="30">
        <f t="shared" si="5"/>
        <v>8086</v>
      </c>
      <c r="D10" s="30">
        <v>6588</v>
      </c>
      <c r="E10" s="31">
        <f t="shared" si="1"/>
        <v>81.474152856789516</v>
      </c>
      <c r="F10" s="30">
        <v>1498</v>
      </c>
      <c r="G10" s="31">
        <f t="shared" si="2"/>
        <v>18.525847143210488</v>
      </c>
      <c r="H10" s="30">
        <f t="shared" si="6"/>
        <v>1479</v>
      </c>
      <c r="I10" s="30">
        <v>1240</v>
      </c>
      <c r="J10" s="32">
        <f t="shared" si="3"/>
        <v>83.840432724814065</v>
      </c>
      <c r="K10" s="30">
        <v>239</v>
      </c>
      <c r="L10" s="32">
        <f t="shared" si="4"/>
        <v>16.159567275185939</v>
      </c>
      <c r="M10" s="46">
        <v>381</v>
      </c>
      <c r="N10" s="30">
        <v>39</v>
      </c>
      <c r="O10" s="47">
        <v>859</v>
      </c>
      <c r="P10" s="48">
        <v>200</v>
      </c>
    </row>
    <row r="11" spans="1:18" ht="35.15" customHeight="1" x14ac:dyDescent="0.4">
      <c r="A11" s="6" t="s">
        <v>11</v>
      </c>
      <c r="B11" s="30">
        <v>304</v>
      </c>
      <c r="C11" s="30">
        <f t="shared" si="5"/>
        <v>5213</v>
      </c>
      <c r="D11" s="30">
        <v>4265</v>
      </c>
      <c r="E11" s="31">
        <f t="shared" si="1"/>
        <v>81.814694034145404</v>
      </c>
      <c r="F11" s="30">
        <v>948</v>
      </c>
      <c r="G11" s="31">
        <f t="shared" si="2"/>
        <v>18.185305965854596</v>
      </c>
      <c r="H11" s="30">
        <f t="shared" si="6"/>
        <v>1051</v>
      </c>
      <c r="I11" s="30">
        <v>922</v>
      </c>
      <c r="J11" s="32">
        <f t="shared" si="3"/>
        <v>87.725975261655563</v>
      </c>
      <c r="K11" s="30">
        <v>129</v>
      </c>
      <c r="L11" s="32">
        <f t="shared" si="4"/>
        <v>12.274024738344433</v>
      </c>
      <c r="M11" s="46">
        <v>293</v>
      </c>
      <c r="N11" s="30">
        <v>11</v>
      </c>
      <c r="O11" s="47">
        <v>629</v>
      </c>
      <c r="P11" s="48">
        <v>118</v>
      </c>
    </row>
    <row r="12" spans="1:18" ht="35.15" customHeight="1" x14ac:dyDescent="0.4">
      <c r="A12" s="6" t="s">
        <v>12</v>
      </c>
      <c r="B12" s="30">
        <v>266</v>
      </c>
      <c r="C12" s="30">
        <f t="shared" si="5"/>
        <v>5297</v>
      </c>
      <c r="D12" s="30">
        <v>4350</v>
      </c>
      <c r="E12" s="31">
        <f t="shared" si="1"/>
        <v>82.121955824051355</v>
      </c>
      <c r="F12" s="30">
        <v>947</v>
      </c>
      <c r="G12" s="31">
        <f t="shared" si="2"/>
        <v>17.878044175948652</v>
      </c>
      <c r="H12" s="30">
        <f t="shared" si="6"/>
        <v>1003</v>
      </c>
      <c r="I12" s="30">
        <v>861</v>
      </c>
      <c r="J12" s="32">
        <f t="shared" si="3"/>
        <v>85.842472582253237</v>
      </c>
      <c r="K12" s="30">
        <v>142</v>
      </c>
      <c r="L12" s="32">
        <f t="shared" si="4"/>
        <v>14.15752741774676</v>
      </c>
      <c r="M12" s="46">
        <v>232</v>
      </c>
      <c r="N12" s="30">
        <v>34</v>
      </c>
      <c r="O12" s="47">
        <v>629</v>
      </c>
      <c r="P12" s="48">
        <v>108</v>
      </c>
    </row>
    <row r="13" spans="1:18" ht="35.15" customHeight="1" x14ac:dyDescent="0.4">
      <c r="A13" s="6" t="s">
        <v>13</v>
      </c>
      <c r="B13" s="30">
        <v>68</v>
      </c>
      <c r="C13" s="30">
        <f t="shared" si="5"/>
        <v>1383</v>
      </c>
      <c r="D13" s="30">
        <v>1201</v>
      </c>
      <c r="E13" s="31">
        <f t="shared" si="1"/>
        <v>86.840202458423718</v>
      </c>
      <c r="F13" s="30">
        <v>182</v>
      </c>
      <c r="G13" s="31">
        <f t="shared" si="2"/>
        <v>13.159797541576285</v>
      </c>
      <c r="H13" s="30">
        <f t="shared" si="6"/>
        <v>239</v>
      </c>
      <c r="I13" s="30">
        <v>212</v>
      </c>
      <c r="J13" s="32">
        <f t="shared" si="3"/>
        <v>88.70292887029288</v>
      </c>
      <c r="K13" s="30">
        <v>27</v>
      </c>
      <c r="L13" s="32">
        <f t="shared" si="4"/>
        <v>11.297071129707113</v>
      </c>
      <c r="M13" s="46">
        <v>64</v>
      </c>
      <c r="N13" s="30">
        <v>4</v>
      </c>
      <c r="O13" s="47">
        <v>148</v>
      </c>
      <c r="P13" s="48">
        <v>23</v>
      </c>
    </row>
    <row r="14" spans="1:18" ht="35.15" customHeight="1" x14ac:dyDescent="0.4">
      <c r="A14" s="6" t="s">
        <v>14</v>
      </c>
      <c r="B14" s="30">
        <v>16</v>
      </c>
      <c r="C14" s="30">
        <f t="shared" si="5"/>
        <v>217</v>
      </c>
      <c r="D14" s="30">
        <v>194</v>
      </c>
      <c r="E14" s="31">
        <f t="shared" si="1"/>
        <v>89.400921658986178</v>
      </c>
      <c r="F14" s="30">
        <v>23</v>
      </c>
      <c r="G14" s="31">
        <f t="shared" si="2"/>
        <v>10.599078341013826</v>
      </c>
      <c r="H14" s="30">
        <f t="shared" si="6"/>
        <v>61</v>
      </c>
      <c r="I14" s="30">
        <v>52</v>
      </c>
      <c r="J14" s="32">
        <f t="shared" si="3"/>
        <v>85.245901639344254</v>
      </c>
      <c r="K14" s="30">
        <v>9</v>
      </c>
      <c r="L14" s="32">
        <f t="shared" si="4"/>
        <v>14.754098360655737</v>
      </c>
      <c r="M14" s="46">
        <v>14</v>
      </c>
      <c r="N14" s="30">
        <v>2</v>
      </c>
      <c r="O14" s="47">
        <v>38</v>
      </c>
      <c r="P14" s="48">
        <v>7</v>
      </c>
    </row>
    <row r="15" spans="1:18" ht="35.15" customHeight="1" x14ac:dyDescent="0.4">
      <c r="A15" s="6" t="s">
        <v>15</v>
      </c>
      <c r="B15" s="30">
        <v>85</v>
      </c>
      <c r="C15" s="30">
        <f t="shared" si="5"/>
        <v>1111</v>
      </c>
      <c r="D15" s="30">
        <v>896</v>
      </c>
      <c r="E15" s="31">
        <f t="shared" si="1"/>
        <v>80.648064806480647</v>
      </c>
      <c r="F15" s="30">
        <v>215</v>
      </c>
      <c r="G15" s="31">
        <f t="shared" si="2"/>
        <v>19.351935193519353</v>
      </c>
      <c r="H15" s="30">
        <f t="shared" si="6"/>
        <v>300</v>
      </c>
      <c r="I15" s="30">
        <v>251</v>
      </c>
      <c r="J15" s="32">
        <f t="shared" si="3"/>
        <v>83.666666666666671</v>
      </c>
      <c r="K15" s="30">
        <v>49</v>
      </c>
      <c r="L15" s="32">
        <f t="shared" si="4"/>
        <v>16.333333333333332</v>
      </c>
      <c r="M15" s="46">
        <v>80</v>
      </c>
      <c r="N15" s="30">
        <v>5</v>
      </c>
      <c r="O15" s="47">
        <v>171</v>
      </c>
      <c r="P15" s="48">
        <v>44</v>
      </c>
    </row>
    <row r="16" spans="1:18" s="8" customFormat="1" ht="16.399999999999999" customHeight="1" x14ac:dyDescent="0.4">
      <c r="A16" s="7" t="s">
        <v>32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0.149999999999999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399999999999999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18">
    <mergeCell ref="N4:N5"/>
    <mergeCell ref="A1:O1"/>
    <mergeCell ref="A2:A5"/>
    <mergeCell ref="B2:B5"/>
    <mergeCell ref="C2:G3"/>
    <mergeCell ref="H2:P2"/>
    <mergeCell ref="H3:L3"/>
    <mergeCell ref="M3:N3"/>
    <mergeCell ref="O3:P3"/>
    <mergeCell ref="C4:C5"/>
    <mergeCell ref="D4:D5"/>
    <mergeCell ref="O4:O5"/>
    <mergeCell ref="P4:P5"/>
    <mergeCell ref="F4:F5"/>
    <mergeCell ref="H4:H5"/>
    <mergeCell ref="I4:I5"/>
    <mergeCell ref="K4:K5"/>
    <mergeCell ref="M4:M5"/>
  </mergeCells>
  <phoneticPr fontId="16" type="noConversion"/>
  <printOptions horizontalCentered="1"/>
  <pageMargins left="0" right="0" top="0.62992125984251968" bottom="0.43307086614173229" header="0.74803149606299213" footer="0.55118110236220474"/>
  <pageSetup paperSize="9" scale="84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8"/>
  <sheetViews>
    <sheetView zoomScale="83" zoomScaleNormal="83" workbookViewId="0">
      <pane xSplit="2" ySplit="4" topLeftCell="C11" activePane="bottomRight" state="frozen"/>
      <selection activeCell="F22" sqref="F22"/>
      <selection pane="topRight" activeCell="F22" sqref="F22"/>
      <selection pane="bottomLeft" activeCell="F22" sqref="F22"/>
      <selection pane="bottomRight" activeCell="B6" sqref="B6:P15"/>
    </sheetView>
  </sheetViews>
  <sheetFormatPr defaultColWidth="8.90625" defaultRowHeight="16.399999999999999" customHeight="1" x14ac:dyDescent="0.4"/>
  <cols>
    <col min="1" max="1" width="13.453125" style="3" customWidth="1"/>
    <col min="2" max="2" width="10.81640625" style="3" customWidth="1"/>
    <col min="3" max="16" width="10.453125" style="3" customWidth="1"/>
    <col min="17" max="1028" width="8.36328125" style="3" customWidth="1"/>
    <col min="1029" max="16384" width="8.90625" style="3"/>
  </cols>
  <sheetData>
    <row r="1" spans="1:16" ht="47.5" customHeight="1" x14ac:dyDescent="0.35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1" t="s">
        <v>28</v>
      </c>
    </row>
    <row r="2" spans="1:16" ht="20.399999999999999" customHeight="1" x14ac:dyDescent="0.4">
      <c r="A2" s="81" t="s">
        <v>3</v>
      </c>
      <c r="B2" s="87" t="s">
        <v>27</v>
      </c>
      <c r="C2" s="101" t="s">
        <v>18</v>
      </c>
      <c r="D2" s="102"/>
      <c r="E2" s="102"/>
      <c r="F2" s="102"/>
      <c r="G2" s="103"/>
      <c r="H2" s="74" t="s">
        <v>17</v>
      </c>
      <c r="I2" s="74"/>
      <c r="J2" s="74"/>
      <c r="K2" s="74"/>
      <c r="L2" s="74"/>
      <c r="M2" s="74"/>
      <c r="N2" s="74"/>
      <c r="O2" s="74"/>
      <c r="P2" s="74"/>
    </row>
    <row r="3" spans="1:16" ht="42" customHeight="1" x14ac:dyDescent="0.4">
      <c r="A3" s="98"/>
      <c r="B3" s="88"/>
      <c r="C3" s="104"/>
      <c r="D3" s="105"/>
      <c r="E3" s="105"/>
      <c r="F3" s="105"/>
      <c r="G3" s="106"/>
      <c r="H3" s="74" t="s">
        <v>4</v>
      </c>
      <c r="I3" s="75"/>
      <c r="J3" s="75"/>
      <c r="K3" s="75"/>
      <c r="L3" s="73"/>
      <c r="M3" s="97" t="s">
        <v>5</v>
      </c>
      <c r="N3" s="97"/>
      <c r="O3" s="74" t="s">
        <v>6</v>
      </c>
      <c r="P3" s="74"/>
    </row>
    <row r="4" spans="1:16" ht="10.25" customHeight="1" x14ac:dyDescent="0.4">
      <c r="A4" s="98"/>
      <c r="B4" s="88"/>
      <c r="C4" s="99" t="s">
        <v>24</v>
      </c>
      <c r="D4" s="69" t="s">
        <v>1</v>
      </c>
      <c r="E4" s="13"/>
      <c r="F4" s="69" t="s">
        <v>2</v>
      </c>
      <c r="G4" s="13"/>
      <c r="H4" s="69" t="s">
        <v>31</v>
      </c>
      <c r="I4" s="69" t="s">
        <v>1</v>
      </c>
      <c r="J4" s="17"/>
      <c r="K4" s="69" t="s">
        <v>2</v>
      </c>
      <c r="L4" s="17"/>
      <c r="M4" s="69" t="s">
        <v>1</v>
      </c>
      <c r="N4" s="69" t="s">
        <v>2</v>
      </c>
      <c r="O4" s="69" t="s">
        <v>1</v>
      </c>
      <c r="P4" s="69" t="s">
        <v>2</v>
      </c>
    </row>
    <row r="5" spans="1:16" ht="34.75" customHeight="1" x14ac:dyDescent="0.4">
      <c r="A5" s="84"/>
      <c r="B5" s="89"/>
      <c r="C5" s="100"/>
      <c r="D5" s="70"/>
      <c r="E5" s="12" t="s">
        <v>29</v>
      </c>
      <c r="F5" s="70" t="s">
        <v>16</v>
      </c>
      <c r="G5" s="12" t="s">
        <v>29</v>
      </c>
      <c r="H5" s="70" t="s">
        <v>16</v>
      </c>
      <c r="I5" s="70" t="s">
        <v>16</v>
      </c>
      <c r="J5" s="12" t="s">
        <v>29</v>
      </c>
      <c r="K5" s="70" t="s">
        <v>16</v>
      </c>
      <c r="L5" s="12" t="s">
        <v>29</v>
      </c>
      <c r="M5" s="70" t="s">
        <v>16</v>
      </c>
      <c r="N5" s="70" t="s">
        <v>29</v>
      </c>
      <c r="O5" s="70" t="s">
        <v>16</v>
      </c>
      <c r="P5" s="70" t="s">
        <v>29</v>
      </c>
    </row>
    <row r="6" spans="1:16" s="20" customFormat="1" ht="35.15" customHeight="1" x14ac:dyDescent="0.4">
      <c r="A6" s="19" t="s">
        <v>24</v>
      </c>
      <c r="B6" s="30">
        <f>SUM(B7:B15)</f>
        <v>5364</v>
      </c>
      <c r="C6" s="30">
        <f t="shared" ref="C6:F6" si="0">SUM(C7:C15)</f>
        <v>114124</v>
      </c>
      <c r="D6" s="30">
        <f t="shared" si="0"/>
        <v>94669</v>
      </c>
      <c r="E6" s="31">
        <f>+D6/C6*100</f>
        <v>82.952753145701166</v>
      </c>
      <c r="F6" s="30">
        <f t="shared" si="0"/>
        <v>19455</v>
      </c>
      <c r="G6" s="31">
        <f>+F6/C6*100</f>
        <v>17.047246854298834</v>
      </c>
      <c r="H6" s="30">
        <f t="shared" ref="H6" si="1">SUM(H7:H15)</f>
        <v>18798</v>
      </c>
      <c r="I6" s="30">
        <f t="shared" ref="I6" si="2">SUM(I7:I15)</f>
        <v>16454</v>
      </c>
      <c r="J6" s="32">
        <f>+I6/H6*100</f>
        <v>87.530588360463881</v>
      </c>
      <c r="K6" s="30">
        <f t="shared" ref="K6" si="3">SUM(K7:K15)</f>
        <v>2344</v>
      </c>
      <c r="L6" s="32">
        <f>+K6/H6*100</f>
        <v>12.469411639536121</v>
      </c>
      <c r="M6" s="30">
        <f t="shared" ref="M6" si="4">SUM(M7:M15)</f>
        <v>4957</v>
      </c>
      <c r="N6" s="30">
        <f t="shared" ref="N6" si="5">SUM(N7:N15)</f>
        <v>407</v>
      </c>
      <c r="O6" s="30">
        <f t="shared" ref="O6" si="6">SUM(O7:O15)</f>
        <v>11497</v>
      </c>
      <c r="P6" s="45">
        <f t="shared" ref="P6" si="7">SUM(P7:P15)</f>
        <v>1937</v>
      </c>
    </row>
    <row r="7" spans="1:16" ht="35.15" customHeight="1" x14ac:dyDescent="0.4">
      <c r="A7" s="6" t="s">
        <v>7</v>
      </c>
      <c r="B7" s="30">
        <v>2163</v>
      </c>
      <c r="C7" s="30">
        <v>46477</v>
      </c>
      <c r="D7" s="30">
        <v>38232</v>
      </c>
      <c r="E7" s="31">
        <f t="shared" ref="E7:E15" si="8">+D7/C7*100</f>
        <v>82.260042601716975</v>
      </c>
      <c r="F7" s="30">
        <v>8245</v>
      </c>
      <c r="G7" s="31">
        <f t="shared" ref="G7:G15" si="9">+F7/C7*100</f>
        <v>17.739957398283021</v>
      </c>
      <c r="H7" s="30">
        <v>7506</v>
      </c>
      <c r="I7" s="30">
        <v>6550</v>
      </c>
      <c r="J7" s="32">
        <f t="shared" ref="J7:J15" si="10">+I7/H7*100</f>
        <v>87.263522515321085</v>
      </c>
      <c r="K7" s="30">
        <v>956</v>
      </c>
      <c r="L7" s="32">
        <f t="shared" ref="L7:L15" si="11">+K7/H7*100</f>
        <v>12.736477484678923</v>
      </c>
      <c r="M7" s="46">
        <v>1989</v>
      </c>
      <c r="N7" s="30">
        <v>174</v>
      </c>
      <c r="O7" s="47">
        <v>4561</v>
      </c>
      <c r="P7" s="48">
        <v>782</v>
      </c>
    </row>
    <row r="8" spans="1:16" ht="35.15" customHeight="1" x14ac:dyDescent="0.4">
      <c r="A8" s="6" t="s">
        <v>8</v>
      </c>
      <c r="B8" s="30">
        <v>1653</v>
      </c>
      <c r="C8" s="30">
        <v>37263</v>
      </c>
      <c r="D8" s="30">
        <v>31030</v>
      </c>
      <c r="E8" s="31">
        <f t="shared" si="8"/>
        <v>83.272951721546846</v>
      </c>
      <c r="F8" s="30">
        <v>6233</v>
      </c>
      <c r="G8" s="31">
        <f t="shared" si="9"/>
        <v>16.727048278453157</v>
      </c>
      <c r="H8" s="30">
        <v>5787</v>
      </c>
      <c r="I8" s="30">
        <v>5110</v>
      </c>
      <c r="J8" s="32">
        <f t="shared" si="10"/>
        <v>88.301365128736819</v>
      </c>
      <c r="K8" s="30">
        <v>677</v>
      </c>
      <c r="L8" s="32">
        <f t="shared" si="11"/>
        <v>11.698634871263176</v>
      </c>
      <c r="M8" s="46">
        <v>1533</v>
      </c>
      <c r="N8" s="30">
        <v>120</v>
      </c>
      <c r="O8" s="47">
        <v>3577</v>
      </c>
      <c r="P8" s="48">
        <v>557</v>
      </c>
    </row>
    <row r="9" spans="1:16" ht="35.15" customHeight="1" x14ac:dyDescent="0.4">
      <c r="A9" s="6" t="s">
        <v>9</v>
      </c>
      <c r="B9" s="30">
        <v>387</v>
      </c>
      <c r="C9" s="30">
        <v>9161</v>
      </c>
      <c r="D9" s="30">
        <v>7956</v>
      </c>
      <c r="E9" s="31">
        <f t="shared" si="8"/>
        <v>86.846414146927188</v>
      </c>
      <c r="F9" s="30">
        <v>1205</v>
      </c>
      <c r="G9" s="31">
        <f t="shared" si="9"/>
        <v>13.153585853072808</v>
      </c>
      <c r="H9" s="30">
        <v>1360</v>
      </c>
      <c r="I9" s="30">
        <v>1244</v>
      </c>
      <c r="J9" s="32">
        <f t="shared" si="10"/>
        <v>91.470588235294116</v>
      </c>
      <c r="K9" s="30">
        <v>116</v>
      </c>
      <c r="L9" s="32">
        <f t="shared" si="11"/>
        <v>8.5294117647058822</v>
      </c>
      <c r="M9" s="46">
        <v>371</v>
      </c>
      <c r="N9" s="30">
        <v>16</v>
      </c>
      <c r="O9" s="47">
        <v>873</v>
      </c>
      <c r="P9" s="48">
        <v>100</v>
      </c>
    </row>
    <row r="10" spans="1:16" ht="35.15" customHeight="1" x14ac:dyDescent="0.4">
      <c r="A10" s="6" t="s">
        <v>10</v>
      </c>
      <c r="B10" s="30">
        <v>421</v>
      </c>
      <c r="C10" s="30">
        <v>7984</v>
      </c>
      <c r="D10" s="30">
        <v>6512</v>
      </c>
      <c r="E10" s="31">
        <f t="shared" si="8"/>
        <v>81.563126252505015</v>
      </c>
      <c r="F10" s="30">
        <v>1472</v>
      </c>
      <c r="G10" s="31">
        <f t="shared" si="9"/>
        <v>18.436873747494989</v>
      </c>
      <c r="H10" s="30">
        <v>1480</v>
      </c>
      <c r="I10" s="30">
        <v>1241</v>
      </c>
      <c r="J10" s="32">
        <f t="shared" si="10"/>
        <v>83.851351351351354</v>
      </c>
      <c r="K10" s="30">
        <v>239</v>
      </c>
      <c r="L10" s="32">
        <f t="shared" si="11"/>
        <v>16.148648648648649</v>
      </c>
      <c r="M10" s="46">
        <v>380</v>
      </c>
      <c r="N10" s="30">
        <v>41</v>
      </c>
      <c r="O10" s="47">
        <v>861</v>
      </c>
      <c r="P10" s="48">
        <v>198</v>
      </c>
    </row>
    <row r="11" spans="1:16" ht="35.15" customHeight="1" x14ac:dyDescent="0.4">
      <c r="A11" s="6" t="s">
        <v>11</v>
      </c>
      <c r="B11" s="30">
        <v>313</v>
      </c>
      <c r="C11" s="30">
        <v>5383</v>
      </c>
      <c r="D11" s="30">
        <v>4408</v>
      </c>
      <c r="E11" s="31">
        <f t="shared" si="8"/>
        <v>81.887423369868102</v>
      </c>
      <c r="F11" s="30">
        <v>975</v>
      </c>
      <c r="G11" s="31">
        <f t="shared" si="9"/>
        <v>18.112576630131898</v>
      </c>
      <c r="H11" s="30">
        <v>1087</v>
      </c>
      <c r="I11" s="30">
        <v>949</v>
      </c>
      <c r="J11" s="32">
        <f t="shared" si="10"/>
        <v>87.304507819687217</v>
      </c>
      <c r="K11" s="30">
        <v>138</v>
      </c>
      <c r="L11" s="32">
        <f t="shared" si="11"/>
        <v>12.695492180312787</v>
      </c>
      <c r="M11" s="46">
        <v>300</v>
      </c>
      <c r="N11" s="30">
        <v>13</v>
      </c>
      <c r="O11" s="47">
        <v>649</v>
      </c>
      <c r="P11" s="48">
        <v>125</v>
      </c>
    </row>
    <row r="12" spans="1:16" ht="35.15" customHeight="1" x14ac:dyDescent="0.4">
      <c r="A12" s="6" t="s">
        <v>12</v>
      </c>
      <c r="B12" s="30">
        <v>258</v>
      </c>
      <c r="C12" s="30">
        <v>5146</v>
      </c>
      <c r="D12" s="30">
        <v>4248</v>
      </c>
      <c r="E12" s="31">
        <f t="shared" si="8"/>
        <v>82.549553050913332</v>
      </c>
      <c r="F12" s="30">
        <v>898</v>
      </c>
      <c r="G12" s="31">
        <f t="shared" si="9"/>
        <v>17.450446949086672</v>
      </c>
      <c r="H12" s="30">
        <v>971</v>
      </c>
      <c r="I12" s="30">
        <v>836</v>
      </c>
      <c r="J12" s="32">
        <f t="shared" si="10"/>
        <v>86.096807415036054</v>
      </c>
      <c r="K12" s="30">
        <v>135</v>
      </c>
      <c r="L12" s="32">
        <f t="shared" si="11"/>
        <v>13.903192584963955</v>
      </c>
      <c r="M12" s="46">
        <v>227</v>
      </c>
      <c r="N12" s="30">
        <v>31</v>
      </c>
      <c r="O12" s="47">
        <v>609</v>
      </c>
      <c r="P12" s="48">
        <v>104</v>
      </c>
    </row>
    <row r="13" spans="1:16" ht="35.15" customHeight="1" x14ac:dyDescent="0.4">
      <c r="A13" s="6" t="s">
        <v>13</v>
      </c>
      <c r="B13" s="30">
        <v>68</v>
      </c>
      <c r="C13" s="30">
        <v>1375</v>
      </c>
      <c r="D13" s="30">
        <v>1187</v>
      </c>
      <c r="E13" s="31">
        <f t="shared" si="8"/>
        <v>86.327272727272728</v>
      </c>
      <c r="F13" s="30">
        <v>188</v>
      </c>
      <c r="G13" s="31">
        <f t="shared" si="9"/>
        <v>13.672727272727272</v>
      </c>
      <c r="H13" s="30">
        <v>240</v>
      </c>
      <c r="I13" s="30">
        <v>215</v>
      </c>
      <c r="J13" s="32">
        <f t="shared" si="10"/>
        <v>89.583333333333343</v>
      </c>
      <c r="K13" s="30">
        <v>25</v>
      </c>
      <c r="L13" s="32">
        <f t="shared" si="11"/>
        <v>10.416666666666668</v>
      </c>
      <c r="M13" s="46">
        <v>64</v>
      </c>
      <c r="N13" s="30">
        <v>4</v>
      </c>
      <c r="O13" s="47">
        <v>151</v>
      </c>
      <c r="P13" s="48">
        <v>21</v>
      </c>
    </row>
    <row r="14" spans="1:16" ht="35.15" customHeight="1" x14ac:dyDescent="0.4">
      <c r="A14" s="6" t="s">
        <v>14</v>
      </c>
      <c r="B14" s="30">
        <v>18</v>
      </c>
      <c r="C14" s="30">
        <v>275</v>
      </c>
      <c r="D14" s="30">
        <v>236</v>
      </c>
      <c r="E14" s="31">
        <f t="shared" si="8"/>
        <v>85.818181818181813</v>
      </c>
      <c r="F14" s="30">
        <v>39</v>
      </c>
      <c r="G14" s="31">
        <f t="shared" si="9"/>
        <v>14.181818181818182</v>
      </c>
      <c r="H14" s="30">
        <v>71</v>
      </c>
      <c r="I14" s="30">
        <v>61</v>
      </c>
      <c r="J14" s="32">
        <f t="shared" si="10"/>
        <v>85.91549295774648</v>
      </c>
      <c r="K14" s="30">
        <v>10</v>
      </c>
      <c r="L14" s="32">
        <f t="shared" si="11"/>
        <v>14.084507042253522</v>
      </c>
      <c r="M14" s="46">
        <v>14</v>
      </c>
      <c r="N14" s="30">
        <v>4</v>
      </c>
      <c r="O14" s="47">
        <v>47</v>
      </c>
      <c r="P14" s="48">
        <v>6</v>
      </c>
    </row>
    <row r="15" spans="1:16" ht="35.15" customHeight="1" x14ac:dyDescent="0.4">
      <c r="A15" s="6" t="s">
        <v>15</v>
      </c>
      <c r="B15" s="30">
        <v>83</v>
      </c>
      <c r="C15" s="30">
        <v>1060</v>
      </c>
      <c r="D15" s="30">
        <v>860</v>
      </c>
      <c r="E15" s="31">
        <f t="shared" si="8"/>
        <v>81.132075471698116</v>
      </c>
      <c r="F15" s="30">
        <v>200</v>
      </c>
      <c r="G15" s="31">
        <f t="shared" si="9"/>
        <v>18.867924528301888</v>
      </c>
      <c r="H15" s="30">
        <v>296</v>
      </c>
      <c r="I15" s="30">
        <v>248</v>
      </c>
      <c r="J15" s="32">
        <f t="shared" si="10"/>
        <v>83.78378378378379</v>
      </c>
      <c r="K15" s="30">
        <v>48</v>
      </c>
      <c r="L15" s="32">
        <f t="shared" si="11"/>
        <v>16.216216216216218</v>
      </c>
      <c r="M15" s="46">
        <v>79</v>
      </c>
      <c r="N15" s="30">
        <v>4</v>
      </c>
      <c r="O15" s="47">
        <v>169</v>
      </c>
      <c r="P15" s="48">
        <v>44</v>
      </c>
    </row>
    <row r="16" spans="1:16" s="8" customFormat="1" ht="16.399999999999999" customHeight="1" x14ac:dyDescent="0.4">
      <c r="A16" s="7" t="s">
        <v>32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0.149999999999999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399999999999999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18">
    <mergeCell ref="F4:F5"/>
    <mergeCell ref="H4:H5"/>
    <mergeCell ref="I4:I5"/>
    <mergeCell ref="K4:K5"/>
    <mergeCell ref="M4:M5"/>
    <mergeCell ref="N4:N5"/>
    <mergeCell ref="A1:O1"/>
    <mergeCell ref="A2:A5"/>
    <mergeCell ref="B2:B5"/>
    <mergeCell ref="C2:G3"/>
    <mergeCell ref="H2:P2"/>
    <mergeCell ref="H3:L3"/>
    <mergeCell ref="M3:N3"/>
    <mergeCell ref="O3:P3"/>
    <mergeCell ref="C4:C5"/>
    <mergeCell ref="D4:D5"/>
    <mergeCell ref="O4:O5"/>
    <mergeCell ref="P4:P5"/>
  </mergeCells>
  <phoneticPr fontId="16" type="noConversion"/>
  <printOptions horizontalCentered="1"/>
  <pageMargins left="0" right="0" top="0.62992125984251968" bottom="0.43307086614173229" header="0.74803149606299213" footer="0.55118110236220474"/>
  <pageSetup paperSize="9" scale="84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8"/>
  <sheetViews>
    <sheetView zoomScale="83" zoomScaleNormal="83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B6" sqref="B6:P15"/>
    </sheetView>
  </sheetViews>
  <sheetFormatPr defaultColWidth="8.90625" defaultRowHeight="16.399999999999999" customHeight="1" x14ac:dyDescent="0.4"/>
  <cols>
    <col min="1" max="1" width="13.453125" style="20" customWidth="1"/>
    <col min="2" max="2" width="10.81640625" style="20" customWidth="1"/>
    <col min="3" max="16" width="10.453125" style="20" customWidth="1"/>
    <col min="17" max="1028" width="8.36328125" style="20" customWidth="1"/>
    <col min="1029" max="16384" width="8.90625" style="20"/>
  </cols>
  <sheetData>
    <row r="1" spans="1:16" ht="47.5" customHeight="1" x14ac:dyDescent="0.35">
      <c r="A1" s="83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1" t="s">
        <v>28</v>
      </c>
    </row>
    <row r="2" spans="1:16" ht="20.399999999999999" customHeight="1" x14ac:dyDescent="0.4">
      <c r="A2" s="81" t="s">
        <v>3</v>
      </c>
      <c r="B2" s="87" t="s">
        <v>27</v>
      </c>
      <c r="C2" s="101" t="s">
        <v>18</v>
      </c>
      <c r="D2" s="102"/>
      <c r="E2" s="102"/>
      <c r="F2" s="102"/>
      <c r="G2" s="103"/>
      <c r="H2" s="74" t="s">
        <v>17</v>
      </c>
      <c r="I2" s="74"/>
      <c r="J2" s="74"/>
      <c r="K2" s="74"/>
      <c r="L2" s="74"/>
      <c r="M2" s="74"/>
      <c r="N2" s="74"/>
      <c r="O2" s="74"/>
      <c r="P2" s="74"/>
    </row>
    <row r="3" spans="1:16" ht="42" customHeight="1" x14ac:dyDescent="0.4">
      <c r="A3" s="98"/>
      <c r="B3" s="88"/>
      <c r="C3" s="104"/>
      <c r="D3" s="105"/>
      <c r="E3" s="105"/>
      <c r="F3" s="105"/>
      <c r="G3" s="106"/>
      <c r="H3" s="74" t="s">
        <v>4</v>
      </c>
      <c r="I3" s="75"/>
      <c r="J3" s="75"/>
      <c r="K3" s="75"/>
      <c r="L3" s="73"/>
      <c r="M3" s="97" t="s">
        <v>5</v>
      </c>
      <c r="N3" s="97"/>
      <c r="O3" s="74" t="s">
        <v>6</v>
      </c>
      <c r="P3" s="74"/>
    </row>
    <row r="4" spans="1:16" ht="10.25" customHeight="1" x14ac:dyDescent="0.4">
      <c r="A4" s="98"/>
      <c r="B4" s="88"/>
      <c r="C4" s="107" t="s">
        <v>24</v>
      </c>
      <c r="D4" s="79" t="s">
        <v>1</v>
      </c>
      <c r="E4" s="21"/>
      <c r="F4" s="79" t="s">
        <v>2</v>
      </c>
      <c r="G4" s="21"/>
      <c r="H4" s="79" t="s">
        <v>31</v>
      </c>
      <c r="I4" s="79" t="s">
        <v>1</v>
      </c>
      <c r="J4" s="15"/>
      <c r="K4" s="79" t="s">
        <v>2</v>
      </c>
      <c r="L4" s="15"/>
      <c r="M4" s="79" t="s">
        <v>1</v>
      </c>
      <c r="N4" s="79" t="s">
        <v>2</v>
      </c>
      <c r="O4" s="79" t="s">
        <v>1</v>
      </c>
      <c r="P4" s="79" t="s">
        <v>2</v>
      </c>
    </row>
    <row r="5" spans="1:16" ht="34.75" customHeight="1" x14ac:dyDescent="0.4">
      <c r="A5" s="84"/>
      <c r="B5" s="89"/>
      <c r="C5" s="108"/>
      <c r="D5" s="82"/>
      <c r="E5" s="5" t="s">
        <v>29</v>
      </c>
      <c r="F5" s="82" t="s">
        <v>16</v>
      </c>
      <c r="G5" s="5" t="s">
        <v>29</v>
      </c>
      <c r="H5" s="82" t="s">
        <v>16</v>
      </c>
      <c r="I5" s="82" t="s">
        <v>16</v>
      </c>
      <c r="J5" s="5" t="s">
        <v>29</v>
      </c>
      <c r="K5" s="82" t="s">
        <v>16</v>
      </c>
      <c r="L5" s="5" t="s">
        <v>29</v>
      </c>
      <c r="M5" s="82" t="s">
        <v>16</v>
      </c>
      <c r="N5" s="82" t="s">
        <v>29</v>
      </c>
      <c r="O5" s="82" t="s">
        <v>16</v>
      </c>
      <c r="P5" s="82" t="s">
        <v>29</v>
      </c>
    </row>
    <row r="6" spans="1:16" ht="35.15" customHeight="1" x14ac:dyDescent="0.4">
      <c r="A6" s="19" t="s">
        <v>24</v>
      </c>
      <c r="B6" s="30">
        <f>SUM(B7:B15)</f>
        <v>5392</v>
      </c>
      <c r="C6" s="30">
        <f t="shared" ref="C6:F6" si="0">SUM(C7:C15)</f>
        <v>114449</v>
      </c>
      <c r="D6" s="30">
        <f t="shared" si="0"/>
        <v>95243</v>
      </c>
      <c r="E6" s="31">
        <f>+D6/C6*100</f>
        <v>83.218726244877629</v>
      </c>
      <c r="F6" s="30">
        <f t="shared" si="0"/>
        <v>19206</v>
      </c>
      <c r="G6" s="31">
        <f>+F6/C6*100</f>
        <v>16.781273755122371</v>
      </c>
      <c r="H6" s="30">
        <f t="shared" ref="H6:I6" si="1">SUM(H7:H15)</f>
        <v>18881</v>
      </c>
      <c r="I6" s="30">
        <f t="shared" si="1"/>
        <v>16585</v>
      </c>
      <c r="J6" s="32">
        <f>+I6/H6*100</f>
        <v>87.839627138393098</v>
      </c>
      <c r="K6" s="30">
        <f t="shared" ref="K6" si="2">SUM(K7:K15)</f>
        <v>2296</v>
      </c>
      <c r="L6" s="32">
        <f>+K6/H6*100</f>
        <v>12.160372861606907</v>
      </c>
      <c r="M6" s="30">
        <f t="shared" ref="M6:P6" si="3">SUM(M7:M15)</f>
        <v>5001</v>
      </c>
      <c r="N6" s="30">
        <f t="shared" si="3"/>
        <v>390</v>
      </c>
      <c r="O6" s="30">
        <f t="shared" si="3"/>
        <v>11584</v>
      </c>
      <c r="P6" s="45">
        <f t="shared" si="3"/>
        <v>1906</v>
      </c>
    </row>
    <row r="7" spans="1:16" ht="35.15" customHeight="1" x14ac:dyDescent="0.4">
      <c r="A7" s="19" t="s">
        <v>7</v>
      </c>
      <c r="B7" s="30">
        <v>2173</v>
      </c>
      <c r="C7" s="30">
        <v>46412</v>
      </c>
      <c r="D7" s="30">
        <v>38322</v>
      </c>
      <c r="E7" s="31">
        <f t="shared" ref="E7:E15" si="4">+D7/C7*100</f>
        <v>82.569163147461865</v>
      </c>
      <c r="F7" s="30">
        <v>8090</v>
      </c>
      <c r="G7" s="31">
        <f t="shared" ref="G7:G15" si="5">+F7/C7*100</f>
        <v>17.430836852538135</v>
      </c>
      <c r="H7" s="30">
        <v>7542</v>
      </c>
      <c r="I7" s="30">
        <v>6599</v>
      </c>
      <c r="J7" s="32">
        <f t="shared" ref="J7:J15" si="6">+I7/H7*100</f>
        <v>87.496685229382138</v>
      </c>
      <c r="K7" s="30">
        <v>943</v>
      </c>
      <c r="L7" s="32">
        <f t="shared" ref="L7:L15" si="7">+K7/H7*100</f>
        <v>12.503314770617873</v>
      </c>
      <c r="M7" s="46">
        <v>2004</v>
      </c>
      <c r="N7" s="30">
        <v>168</v>
      </c>
      <c r="O7" s="49">
        <v>4595</v>
      </c>
      <c r="P7" s="50">
        <v>775</v>
      </c>
    </row>
    <row r="8" spans="1:16" ht="35.15" customHeight="1" x14ac:dyDescent="0.4">
      <c r="A8" s="19" t="s">
        <v>8</v>
      </c>
      <c r="B8" s="30">
        <v>1679</v>
      </c>
      <c r="C8" s="30">
        <v>37906</v>
      </c>
      <c r="D8" s="30">
        <v>31655</v>
      </c>
      <c r="E8" s="31">
        <f t="shared" si="4"/>
        <v>83.509206985701468</v>
      </c>
      <c r="F8" s="30">
        <v>6251</v>
      </c>
      <c r="G8" s="31">
        <f t="shared" si="5"/>
        <v>16.490793014298529</v>
      </c>
      <c r="H8" s="30">
        <v>5865</v>
      </c>
      <c r="I8" s="30">
        <v>5196</v>
      </c>
      <c r="J8" s="32">
        <f t="shared" si="6"/>
        <v>88.593350383631702</v>
      </c>
      <c r="K8" s="30">
        <v>669</v>
      </c>
      <c r="L8" s="32">
        <f t="shared" si="7"/>
        <v>11.406649616368286</v>
      </c>
      <c r="M8" s="46">
        <v>1564</v>
      </c>
      <c r="N8" s="30">
        <v>115</v>
      </c>
      <c r="O8" s="49">
        <v>3632</v>
      </c>
      <c r="P8" s="50">
        <v>554</v>
      </c>
    </row>
    <row r="9" spans="1:16" ht="35.15" customHeight="1" x14ac:dyDescent="0.4">
      <c r="A9" s="19" t="s">
        <v>9</v>
      </c>
      <c r="B9" s="30">
        <v>391</v>
      </c>
      <c r="C9" s="30">
        <v>9196</v>
      </c>
      <c r="D9" s="30">
        <v>7975</v>
      </c>
      <c r="E9" s="31">
        <f t="shared" si="4"/>
        <v>86.722488038277518</v>
      </c>
      <c r="F9" s="30">
        <v>1221</v>
      </c>
      <c r="G9" s="31">
        <f t="shared" si="5"/>
        <v>13.277511961722489</v>
      </c>
      <c r="H9" s="30">
        <v>1376</v>
      </c>
      <c r="I9" s="30">
        <v>1262</v>
      </c>
      <c r="J9" s="32">
        <f t="shared" si="6"/>
        <v>91.715116279069761</v>
      </c>
      <c r="K9" s="30">
        <v>114</v>
      </c>
      <c r="L9" s="32">
        <f t="shared" si="7"/>
        <v>8.2848837209302317</v>
      </c>
      <c r="M9" s="46">
        <v>374</v>
      </c>
      <c r="N9" s="30">
        <v>17</v>
      </c>
      <c r="O9" s="49">
        <v>888</v>
      </c>
      <c r="P9" s="50">
        <v>97</v>
      </c>
    </row>
    <row r="10" spans="1:16" ht="35.15" customHeight="1" x14ac:dyDescent="0.4">
      <c r="A10" s="19" t="s">
        <v>10</v>
      </c>
      <c r="B10" s="30">
        <v>416</v>
      </c>
      <c r="C10" s="30">
        <v>7845</v>
      </c>
      <c r="D10" s="30">
        <v>6409</v>
      </c>
      <c r="E10" s="31">
        <f t="shared" si="4"/>
        <v>81.695347355003193</v>
      </c>
      <c r="F10" s="30">
        <v>1436</v>
      </c>
      <c r="G10" s="31">
        <f t="shared" si="5"/>
        <v>18.304652644996814</v>
      </c>
      <c r="H10" s="30">
        <v>1467</v>
      </c>
      <c r="I10" s="30">
        <v>1237</v>
      </c>
      <c r="J10" s="32">
        <f t="shared" si="6"/>
        <v>84.321745057941371</v>
      </c>
      <c r="K10" s="30">
        <v>230</v>
      </c>
      <c r="L10" s="32">
        <f t="shared" si="7"/>
        <v>15.678254942058622</v>
      </c>
      <c r="M10" s="46">
        <v>379</v>
      </c>
      <c r="N10" s="30">
        <v>37</v>
      </c>
      <c r="O10" s="49">
        <v>858</v>
      </c>
      <c r="P10" s="50">
        <v>193</v>
      </c>
    </row>
    <row r="11" spans="1:16" ht="35.15" customHeight="1" x14ac:dyDescent="0.4">
      <c r="A11" s="19" t="s">
        <v>11</v>
      </c>
      <c r="B11" s="30">
        <v>323</v>
      </c>
      <c r="C11" s="30">
        <v>5537</v>
      </c>
      <c r="D11" s="30">
        <v>4558</v>
      </c>
      <c r="E11" s="31">
        <f t="shared" si="4"/>
        <v>82.318945277225936</v>
      </c>
      <c r="F11" s="30">
        <v>979</v>
      </c>
      <c r="G11" s="31">
        <f t="shared" si="5"/>
        <v>17.681054722774064</v>
      </c>
      <c r="H11" s="30">
        <v>1126</v>
      </c>
      <c r="I11" s="30">
        <v>990</v>
      </c>
      <c r="J11" s="32">
        <f t="shared" si="6"/>
        <v>87.921847246891645</v>
      </c>
      <c r="K11" s="30">
        <v>136</v>
      </c>
      <c r="L11" s="32">
        <f t="shared" si="7"/>
        <v>12.078152753108348</v>
      </c>
      <c r="M11" s="46">
        <v>310</v>
      </c>
      <c r="N11" s="30">
        <v>13</v>
      </c>
      <c r="O11" s="49">
        <v>680</v>
      </c>
      <c r="P11" s="50">
        <v>123</v>
      </c>
    </row>
    <row r="12" spans="1:16" ht="35.15" customHeight="1" x14ac:dyDescent="0.4">
      <c r="A12" s="19" t="s">
        <v>12</v>
      </c>
      <c r="B12" s="30">
        <v>244</v>
      </c>
      <c r="C12" s="30">
        <v>4900</v>
      </c>
      <c r="D12" s="30">
        <v>4074</v>
      </c>
      <c r="E12" s="31">
        <f t="shared" si="4"/>
        <v>83.142857142857139</v>
      </c>
      <c r="F12" s="30">
        <v>826</v>
      </c>
      <c r="G12" s="31">
        <f t="shared" si="5"/>
        <v>16.857142857142858</v>
      </c>
      <c r="H12" s="30">
        <v>913</v>
      </c>
      <c r="I12" s="30">
        <v>788</v>
      </c>
      <c r="J12" s="32">
        <f t="shared" si="6"/>
        <v>86.308871851040522</v>
      </c>
      <c r="K12" s="30">
        <v>125</v>
      </c>
      <c r="L12" s="32">
        <f t="shared" si="7"/>
        <v>13.691128148959475</v>
      </c>
      <c r="M12" s="46">
        <v>216</v>
      </c>
      <c r="N12" s="30">
        <v>28</v>
      </c>
      <c r="O12" s="49">
        <v>572</v>
      </c>
      <c r="P12" s="50">
        <v>97</v>
      </c>
    </row>
    <row r="13" spans="1:16" ht="35.15" customHeight="1" x14ac:dyDescent="0.4">
      <c r="A13" s="19" t="s">
        <v>13</v>
      </c>
      <c r="B13" s="30">
        <v>68</v>
      </c>
      <c r="C13" s="30">
        <v>1385</v>
      </c>
      <c r="D13" s="30">
        <v>1200</v>
      </c>
      <c r="E13" s="31">
        <f t="shared" si="4"/>
        <v>86.642599277978334</v>
      </c>
      <c r="F13" s="30">
        <v>185</v>
      </c>
      <c r="G13" s="31">
        <f t="shared" si="5"/>
        <v>13.357400722021662</v>
      </c>
      <c r="H13" s="30">
        <v>239</v>
      </c>
      <c r="I13" s="30">
        <v>215</v>
      </c>
      <c r="J13" s="32">
        <f t="shared" si="6"/>
        <v>89.958158995815893</v>
      </c>
      <c r="K13" s="30">
        <v>24</v>
      </c>
      <c r="L13" s="32">
        <f t="shared" si="7"/>
        <v>10.0418410041841</v>
      </c>
      <c r="M13" s="46">
        <v>64</v>
      </c>
      <c r="N13" s="30">
        <v>4</v>
      </c>
      <c r="O13" s="49">
        <v>151</v>
      </c>
      <c r="P13" s="50">
        <v>20</v>
      </c>
    </row>
    <row r="14" spans="1:16" ht="35.15" customHeight="1" x14ac:dyDescent="0.4">
      <c r="A14" s="19" t="s">
        <v>14</v>
      </c>
      <c r="B14" s="30">
        <v>18</v>
      </c>
      <c r="C14" s="30">
        <v>268</v>
      </c>
      <c r="D14" s="30">
        <v>233</v>
      </c>
      <c r="E14" s="31">
        <f t="shared" si="4"/>
        <v>86.940298507462686</v>
      </c>
      <c r="F14" s="30">
        <v>35</v>
      </c>
      <c r="G14" s="31">
        <f t="shared" si="5"/>
        <v>13.059701492537313</v>
      </c>
      <c r="H14" s="30">
        <v>70</v>
      </c>
      <c r="I14" s="30">
        <v>60</v>
      </c>
      <c r="J14" s="32">
        <f t="shared" si="6"/>
        <v>85.714285714285708</v>
      </c>
      <c r="K14" s="30">
        <v>10</v>
      </c>
      <c r="L14" s="32">
        <f t="shared" si="7"/>
        <v>14.285714285714285</v>
      </c>
      <c r="M14" s="46">
        <v>14</v>
      </c>
      <c r="N14" s="30">
        <v>4</v>
      </c>
      <c r="O14" s="49">
        <v>46</v>
      </c>
      <c r="P14" s="50">
        <v>6</v>
      </c>
    </row>
    <row r="15" spans="1:16" ht="35.15" customHeight="1" x14ac:dyDescent="0.4">
      <c r="A15" s="19" t="s">
        <v>15</v>
      </c>
      <c r="B15" s="30">
        <v>80</v>
      </c>
      <c r="C15" s="30">
        <v>1000</v>
      </c>
      <c r="D15" s="30">
        <v>817</v>
      </c>
      <c r="E15" s="31">
        <f t="shared" si="4"/>
        <v>81.699999999999989</v>
      </c>
      <c r="F15" s="30">
        <v>183</v>
      </c>
      <c r="G15" s="31">
        <f t="shared" si="5"/>
        <v>18.3</v>
      </c>
      <c r="H15" s="30">
        <v>283</v>
      </c>
      <c r="I15" s="30">
        <v>238</v>
      </c>
      <c r="J15" s="32">
        <f t="shared" si="6"/>
        <v>84.098939929328623</v>
      </c>
      <c r="K15" s="30">
        <v>45</v>
      </c>
      <c r="L15" s="32">
        <f t="shared" si="7"/>
        <v>15.901060070671377</v>
      </c>
      <c r="M15" s="46">
        <v>76</v>
      </c>
      <c r="N15" s="30">
        <v>4</v>
      </c>
      <c r="O15" s="49">
        <v>162</v>
      </c>
      <c r="P15" s="50">
        <v>41</v>
      </c>
    </row>
    <row r="16" spans="1:16" s="24" customFormat="1" ht="16.399999999999999" customHeight="1" x14ac:dyDescent="0.4">
      <c r="A16" s="23" t="s">
        <v>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20.149999999999999" customHeight="1" x14ac:dyDescent="0.4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6.399999999999999" customHeight="1" x14ac:dyDescent="0.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</sheetData>
  <mergeCells count="18">
    <mergeCell ref="F4:F5"/>
    <mergeCell ref="H4:H5"/>
    <mergeCell ref="I4:I5"/>
    <mergeCell ref="K4:K5"/>
    <mergeCell ref="M4:M5"/>
    <mergeCell ref="N4:N5"/>
    <mergeCell ref="A1:O1"/>
    <mergeCell ref="A2:A5"/>
    <mergeCell ref="B2:B5"/>
    <mergeCell ref="C2:G3"/>
    <mergeCell ref="H2:P2"/>
    <mergeCell ref="H3:L3"/>
    <mergeCell ref="M3:N3"/>
    <mergeCell ref="O3:P3"/>
    <mergeCell ref="C4:C5"/>
    <mergeCell ref="D4:D5"/>
    <mergeCell ref="O4:O5"/>
    <mergeCell ref="P4:P5"/>
  </mergeCells>
  <phoneticPr fontId="16" type="noConversion"/>
  <printOptions horizontalCentered="1"/>
  <pageMargins left="0" right="0" top="0.62992125984251968" bottom="0.43307086614173229" header="0.74803149606299213" footer="0.55118110236220474"/>
  <pageSetup paperSize="9" scale="84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8"/>
  <sheetViews>
    <sheetView zoomScale="83" zoomScaleNormal="83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6" sqref="B6:P15"/>
    </sheetView>
  </sheetViews>
  <sheetFormatPr defaultColWidth="8.90625" defaultRowHeight="16.399999999999999" customHeight="1" x14ac:dyDescent="0.4"/>
  <cols>
    <col min="1" max="1" width="13.453125" style="20" customWidth="1"/>
    <col min="2" max="2" width="10.81640625" style="20" customWidth="1"/>
    <col min="3" max="16" width="10.453125" style="20" customWidth="1"/>
    <col min="17" max="1028" width="8.36328125" style="20" customWidth="1"/>
    <col min="1029" max="16384" width="8.90625" style="20"/>
  </cols>
  <sheetData>
    <row r="1" spans="1:16" ht="47.5" customHeight="1" x14ac:dyDescent="0.35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1" t="s">
        <v>28</v>
      </c>
    </row>
    <row r="2" spans="1:16" ht="20.399999999999999" customHeight="1" x14ac:dyDescent="0.4">
      <c r="A2" s="81" t="s">
        <v>3</v>
      </c>
      <c r="B2" s="87" t="s">
        <v>27</v>
      </c>
      <c r="C2" s="101" t="s">
        <v>18</v>
      </c>
      <c r="D2" s="102"/>
      <c r="E2" s="102"/>
      <c r="F2" s="102"/>
      <c r="G2" s="103"/>
      <c r="H2" s="74" t="s">
        <v>17</v>
      </c>
      <c r="I2" s="74"/>
      <c r="J2" s="74"/>
      <c r="K2" s="74"/>
      <c r="L2" s="74"/>
      <c r="M2" s="74"/>
      <c r="N2" s="74"/>
      <c r="O2" s="74"/>
      <c r="P2" s="74"/>
    </row>
    <row r="3" spans="1:16" ht="42" customHeight="1" x14ac:dyDescent="0.4">
      <c r="A3" s="98"/>
      <c r="B3" s="88"/>
      <c r="C3" s="104"/>
      <c r="D3" s="105"/>
      <c r="E3" s="105"/>
      <c r="F3" s="105"/>
      <c r="G3" s="106"/>
      <c r="H3" s="74" t="s">
        <v>4</v>
      </c>
      <c r="I3" s="75"/>
      <c r="J3" s="75"/>
      <c r="K3" s="75"/>
      <c r="L3" s="73"/>
      <c r="M3" s="97" t="s">
        <v>5</v>
      </c>
      <c r="N3" s="97"/>
      <c r="O3" s="74" t="s">
        <v>6</v>
      </c>
      <c r="P3" s="74"/>
    </row>
    <row r="4" spans="1:16" ht="10.25" customHeight="1" x14ac:dyDescent="0.4">
      <c r="A4" s="98"/>
      <c r="B4" s="88"/>
      <c r="C4" s="107" t="s">
        <v>24</v>
      </c>
      <c r="D4" s="79" t="s">
        <v>1</v>
      </c>
      <c r="E4" s="21"/>
      <c r="F4" s="79" t="s">
        <v>2</v>
      </c>
      <c r="G4" s="21"/>
      <c r="H4" s="79" t="s">
        <v>31</v>
      </c>
      <c r="I4" s="79" t="s">
        <v>1</v>
      </c>
      <c r="J4" s="15"/>
      <c r="K4" s="79" t="s">
        <v>2</v>
      </c>
      <c r="L4" s="15"/>
      <c r="M4" s="79" t="s">
        <v>1</v>
      </c>
      <c r="N4" s="79" t="s">
        <v>2</v>
      </c>
      <c r="O4" s="79" t="s">
        <v>1</v>
      </c>
      <c r="P4" s="79" t="s">
        <v>2</v>
      </c>
    </row>
    <row r="5" spans="1:16" ht="34.75" customHeight="1" x14ac:dyDescent="0.4">
      <c r="A5" s="84"/>
      <c r="B5" s="89"/>
      <c r="C5" s="108"/>
      <c r="D5" s="82"/>
      <c r="E5" s="5" t="s">
        <v>29</v>
      </c>
      <c r="F5" s="82" t="s">
        <v>16</v>
      </c>
      <c r="G5" s="5" t="s">
        <v>29</v>
      </c>
      <c r="H5" s="82" t="s">
        <v>16</v>
      </c>
      <c r="I5" s="82" t="s">
        <v>16</v>
      </c>
      <c r="J5" s="5" t="s">
        <v>29</v>
      </c>
      <c r="K5" s="82" t="s">
        <v>16</v>
      </c>
      <c r="L5" s="5" t="s">
        <v>29</v>
      </c>
      <c r="M5" s="82" t="s">
        <v>16</v>
      </c>
      <c r="N5" s="82" t="s">
        <v>29</v>
      </c>
      <c r="O5" s="82" t="s">
        <v>16</v>
      </c>
      <c r="P5" s="82" t="s">
        <v>29</v>
      </c>
    </row>
    <row r="6" spans="1:16" ht="35.15" customHeight="1" x14ac:dyDescent="0.4">
      <c r="A6" s="19" t="s">
        <v>24</v>
      </c>
      <c r="B6" s="30">
        <f>SUM(B7:B15)</f>
        <v>5562</v>
      </c>
      <c r="C6" s="30">
        <f t="shared" ref="C6:F6" si="0">SUM(C7:C15)</f>
        <v>117235</v>
      </c>
      <c r="D6" s="30">
        <f t="shared" si="0"/>
        <v>98035</v>
      </c>
      <c r="E6" s="31">
        <f>+D6/C6*100</f>
        <v>83.622638290612869</v>
      </c>
      <c r="F6" s="30">
        <f t="shared" si="0"/>
        <v>19200</v>
      </c>
      <c r="G6" s="31">
        <f>+F6/C6*100</f>
        <v>16.377361709387127</v>
      </c>
      <c r="H6" s="30">
        <f t="shared" ref="H6:I6" si="1">SUM(H7:H15)</f>
        <v>20091</v>
      </c>
      <c r="I6" s="30">
        <f t="shared" si="1"/>
        <v>16897</v>
      </c>
      <c r="J6" s="32">
        <f>+I6/H6*100</f>
        <v>84.102334378577467</v>
      </c>
      <c r="K6" s="30">
        <f t="shared" ref="K6" si="2">SUM(K7:K15)</f>
        <v>3194</v>
      </c>
      <c r="L6" s="32">
        <f>+K6/H6*100</f>
        <v>15.897665621422528</v>
      </c>
      <c r="M6" s="30">
        <f t="shared" ref="M6:P6" si="3">SUM(M7:M15)</f>
        <v>5168</v>
      </c>
      <c r="N6" s="30">
        <f t="shared" si="3"/>
        <v>394</v>
      </c>
      <c r="O6" s="30">
        <f t="shared" si="3"/>
        <v>11729</v>
      </c>
      <c r="P6" s="45">
        <f t="shared" si="3"/>
        <v>2800</v>
      </c>
    </row>
    <row r="7" spans="1:16" ht="35.15" customHeight="1" x14ac:dyDescent="0.4">
      <c r="A7" s="19" t="s">
        <v>7</v>
      </c>
      <c r="B7" s="30">
        <v>2229</v>
      </c>
      <c r="C7" s="30">
        <v>47150</v>
      </c>
      <c r="D7" s="30">
        <v>39114</v>
      </c>
      <c r="E7" s="31">
        <f t="shared" ref="E7:E15" si="4">+D7/C7*100</f>
        <v>82.956521739130437</v>
      </c>
      <c r="F7" s="30">
        <v>8036</v>
      </c>
      <c r="G7" s="31">
        <f t="shared" ref="G7:G15" si="5">+F7/C7*100</f>
        <v>17.043478260869566</v>
      </c>
      <c r="H7" s="30">
        <v>7720</v>
      </c>
      <c r="I7" s="30">
        <v>6768</v>
      </c>
      <c r="J7" s="32">
        <f t="shared" ref="J7:J15" si="6">+I7/H7*100</f>
        <v>87.668393782383419</v>
      </c>
      <c r="K7" s="30">
        <v>952</v>
      </c>
      <c r="L7" s="32">
        <f t="shared" ref="L7:L15" si="7">+K7/H7*100</f>
        <v>12.331606217616581</v>
      </c>
      <c r="M7" s="46">
        <v>2057</v>
      </c>
      <c r="N7" s="30">
        <v>172</v>
      </c>
      <c r="O7" s="49">
        <v>4711</v>
      </c>
      <c r="P7" s="50">
        <v>780</v>
      </c>
    </row>
    <row r="8" spans="1:16" ht="35.15" customHeight="1" x14ac:dyDescent="0.4">
      <c r="A8" s="19" t="s">
        <v>8</v>
      </c>
      <c r="B8" s="30">
        <v>1759</v>
      </c>
      <c r="C8" s="30">
        <v>39552</v>
      </c>
      <c r="D8" s="30">
        <v>33254</v>
      </c>
      <c r="E8" s="31">
        <f t="shared" si="4"/>
        <v>84.076658576051784</v>
      </c>
      <c r="F8" s="30">
        <v>6298</v>
      </c>
      <c r="G8" s="31">
        <f t="shared" si="5"/>
        <v>15.923341423948219</v>
      </c>
      <c r="H8" s="30">
        <v>6095</v>
      </c>
      <c r="I8" s="30">
        <v>5441</v>
      </c>
      <c r="J8" s="32">
        <f t="shared" si="6"/>
        <v>89.269893355209177</v>
      </c>
      <c r="K8" s="30">
        <v>654</v>
      </c>
      <c r="L8" s="32">
        <f t="shared" si="7"/>
        <v>10.730106644790812</v>
      </c>
      <c r="M8" s="46">
        <v>1640</v>
      </c>
      <c r="N8" s="30">
        <v>119</v>
      </c>
      <c r="O8" s="49">
        <v>3801</v>
      </c>
      <c r="P8" s="50">
        <v>535</v>
      </c>
    </row>
    <row r="9" spans="1:16" ht="35.15" customHeight="1" x14ac:dyDescent="0.4">
      <c r="A9" s="19" t="s">
        <v>9</v>
      </c>
      <c r="B9" s="30">
        <v>391</v>
      </c>
      <c r="C9" s="30">
        <v>9297</v>
      </c>
      <c r="D9" s="30">
        <v>8079</v>
      </c>
      <c r="E9" s="31">
        <f t="shared" si="4"/>
        <v>86.89899967731526</v>
      </c>
      <c r="F9" s="30">
        <v>1218</v>
      </c>
      <c r="G9" s="31">
        <f t="shared" si="5"/>
        <v>13.101000322684737</v>
      </c>
      <c r="H9" s="30">
        <v>1394</v>
      </c>
      <c r="I9" s="30">
        <v>1276</v>
      </c>
      <c r="J9" s="32">
        <f t="shared" si="6"/>
        <v>91.535150645624114</v>
      </c>
      <c r="K9" s="30">
        <v>118</v>
      </c>
      <c r="L9" s="32">
        <f t="shared" si="7"/>
        <v>8.4648493543758967</v>
      </c>
      <c r="M9" s="46">
        <v>373</v>
      </c>
      <c r="N9" s="30">
        <v>18</v>
      </c>
      <c r="O9" s="49">
        <v>903</v>
      </c>
      <c r="P9" s="50">
        <v>100</v>
      </c>
    </row>
    <row r="10" spans="1:16" ht="35.15" customHeight="1" x14ac:dyDescent="0.4">
      <c r="A10" s="19" t="s">
        <v>10</v>
      </c>
      <c r="B10" s="30">
        <v>426</v>
      </c>
      <c r="C10" s="30">
        <v>7909</v>
      </c>
      <c r="D10" s="30">
        <v>6493</v>
      </c>
      <c r="E10" s="31">
        <f t="shared" si="4"/>
        <v>82.096345935010746</v>
      </c>
      <c r="F10" s="30">
        <v>1416</v>
      </c>
      <c r="G10" s="31">
        <f t="shared" si="5"/>
        <v>17.903654064989251</v>
      </c>
      <c r="H10" s="30">
        <v>2186</v>
      </c>
      <c r="I10" s="30">
        <v>1054</v>
      </c>
      <c r="J10" s="32">
        <f t="shared" si="6"/>
        <v>48.215919487648677</v>
      </c>
      <c r="K10" s="30">
        <v>1132</v>
      </c>
      <c r="L10" s="32">
        <f t="shared" si="7"/>
        <v>51.784080512351323</v>
      </c>
      <c r="M10" s="46">
        <v>387</v>
      </c>
      <c r="N10" s="30">
        <v>39</v>
      </c>
      <c r="O10" s="49">
        <v>667</v>
      </c>
      <c r="P10" s="50">
        <v>1093</v>
      </c>
    </row>
    <row r="11" spans="1:16" ht="35.15" customHeight="1" x14ac:dyDescent="0.4">
      <c r="A11" s="19" t="s">
        <v>11</v>
      </c>
      <c r="B11" s="30">
        <v>353</v>
      </c>
      <c r="C11" s="30">
        <v>5830</v>
      </c>
      <c r="D11" s="30">
        <v>4807</v>
      </c>
      <c r="E11" s="31">
        <f t="shared" si="4"/>
        <v>82.452830188679243</v>
      </c>
      <c r="F11" s="30">
        <v>1023</v>
      </c>
      <c r="G11" s="31">
        <f t="shared" si="5"/>
        <v>17.547169811320753</v>
      </c>
      <c r="H11" s="30">
        <v>1217</v>
      </c>
      <c r="I11" s="30">
        <v>1070</v>
      </c>
      <c r="J11" s="32">
        <f t="shared" si="6"/>
        <v>87.92111750205423</v>
      </c>
      <c r="K11" s="30">
        <v>147</v>
      </c>
      <c r="L11" s="32">
        <f t="shared" si="7"/>
        <v>12.078882497945768</v>
      </c>
      <c r="M11" s="46">
        <v>339</v>
      </c>
      <c r="N11" s="30">
        <v>14</v>
      </c>
      <c r="O11" s="49">
        <v>731</v>
      </c>
      <c r="P11" s="50">
        <v>133</v>
      </c>
    </row>
    <row r="12" spans="1:16" ht="35.15" customHeight="1" x14ac:dyDescent="0.4">
      <c r="A12" s="19" t="s">
        <v>12</v>
      </c>
      <c r="B12" s="30">
        <v>239</v>
      </c>
      <c r="C12" s="30">
        <v>4917</v>
      </c>
      <c r="D12" s="30">
        <v>4094</v>
      </c>
      <c r="E12" s="31">
        <f t="shared" si="4"/>
        <v>83.262151718527548</v>
      </c>
      <c r="F12" s="30">
        <v>823</v>
      </c>
      <c r="G12" s="31">
        <f t="shared" si="5"/>
        <v>16.737848281472441</v>
      </c>
      <c r="H12" s="30">
        <v>891</v>
      </c>
      <c r="I12" s="30">
        <v>778</v>
      </c>
      <c r="J12" s="32">
        <f t="shared" si="6"/>
        <v>87.317620650953984</v>
      </c>
      <c r="K12" s="30">
        <v>113</v>
      </c>
      <c r="L12" s="32">
        <f t="shared" si="7"/>
        <v>12.682379349046016</v>
      </c>
      <c r="M12" s="46">
        <v>219</v>
      </c>
      <c r="N12" s="30">
        <v>20</v>
      </c>
      <c r="O12" s="49">
        <v>559</v>
      </c>
      <c r="P12" s="50">
        <v>93</v>
      </c>
    </row>
    <row r="13" spans="1:16" ht="35.15" customHeight="1" x14ac:dyDescent="0.4">
      <c r="A13" s="19" t="s">
        <v>13</v>
      </c>
      <c r="B13" s="30">
        <v>72</v>
      </c>
      <c r="C13" s="30">
        <v>1417</v>
      </c>
      <c r="D13" s="30">
        <v>1234</v>
      </c>
      <c r="E13" s="31">
        <f t="shared" si="4"/>
        <v>87.085391672547644</v>
      </c>
      <c r="F13" s="30">
        <v>183</v>
      </c>
      <c r="G13" s="31">
        <f t="shared" si="5"/>
        <v>12.914608327452365</v>
      </c>
      <c r="H13" s="30">
        <v>257</v>
      </c>
      <c r="I13" s="30">
        <v>230</v>
      </c>
      <c r="J13" s="32">
        <f t="shared" si="6"/>
        <v>89.494163424124523</v>
      </c>
      <c r="K13" s="30">
        <v>27</v>
      </c>
      <c r="L13" s="32">
        <f t="shared" si="7"/>
        <v>10.505836575875486</v>
      </c>
      <c r="M13" s="46">
        <v>67</v>
      </c>
      <c r="N13" s="30">
        <v>5</v>
      </c>
      <c r="O13" s="49">
        <v>163</v>
      </c>
      <c r="P13" s="50">
        <v>22</v>
      </c>
    </row>
    <row r="14" spans="1:16" ht="35.15" customHeight="1" x14ac:dyDescent="0.4">
      <c r="A14" s="19" t="s">
        <v>14</v>
      </c>
      <c r="B14" s="30">
        <v>17</v>
      </c>
      <c r="C14" s="30">
        <v>252</v>
      </c>
      <c r="D14" s="30">
        <v>220</v>
      </c>
      <c r="E14" s="31">
        <f t="shared" si="4"/>
        <v>87.301587301587304</v>
      </c>
      <c r="F14" s="30">
        <v>32</v>
      </c>
      <c r="G14" s="31">
        <f t="shared" si="5"/>
        <v>12.698412698412698</v>
      </c>
      <c r="H14" s="30">
        <v>65</v>
      </c>
      <c r="I14" s="30">
        <v>56</v>
      </c>
      <c r="J14" s="32">
        <f t="shared" si="6"/>
        <v>86.15384615384616</v>
      </c>
      <c r="K14" s="30">
        <v>9</v>
      </c>
      <c r="L14" s="32">
        <f t="shared" si="7"/>
        <v>13.846153846153847</v>
      </c>
      <c r="M14" s="46">
        <v>13</v>
      </c>
      <c r="N14" s="30">
        <v>4</v>
      </c>
      <c r="O14" s="49">
        <v>43</v>
      </c>
      <c r="P14" s="50">
        <v>5</v>
      </c>
    </row>
    <row r="15" spans="1:16" ht="35.15" customHeight="1" x14ac:dyDescent="0.4">
      <c r="A15" s="19" t="s">
        <v>15</v>
      </c>
      <c r="B15" s="30">
        <v>76</v>
      </c>
      <c r="C15" s="30">
        <v>911</v>
      </c>
      <c r="D15" s="30">
        <v>740</v>
      </c>
      <c r="E15" s="31">
        <f t="shared" si="4"/>
        <v>81.229418221734363</v>
      </c>
      <c r="F15" s="30">
        <v>171</v>
      </c>
      <c r="G15" s="31">
        <f t="shared" si="5"/>
        <v>18.77058177826564</v>
      </c>
      <c r="H15" s="30">
        <v>266</v>
      </c>
      <c r="I15" s="30">
        <v>224</v>
      </c>
      <c r="J15" s="32">
        <f t="shared" si="6"/>
        <v>84.210526315789465</v>
      </c>
      <c r="K15" s="30">
        <v>42</v>
      </c>
      <c r="L15" s="32">
        <f t="shared" si="7"/>
        <v>15.789473684210526</v>
      </c>
      <c r="M15" s="46">
        <v>73</v>
      </c>
      <c r="N15" s="30">
        <v>3</v>
      </c>
      <c r="O15" s="49">
        <v>151</v>
      </c>
      <c r="P15" s="50">
        <v>39</v>
      </c>
    </row>
    <row r="16" spans="1:16" s="24" customFormat="1" ht="16.399999999999999" customHeight="1" x14ac:dyDescent="0.4">
      <c r="A16" s="23" t="s">
        <v>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20.149999999999999" customHeight="1" x14ac:dyDescent="0.4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6.399999999999999" customHeight="1" x14ac:dyDescent="0.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</sheetData>
  <mergeCells count="18">
    <mergeCell ref="F4:F5"/>
    <mergeCell ref="H4:H5"/>
    <mergeCell ref="I4:I5"/>
    <mergeCell ref="K4:K5"/>
    <mergeCell ref="M4:M5"/>
    <mergeCell ref="N4:N5"/>
    <mergeCell ref="A1:O1"/>
    <mergeCell ref="A2:A5"/>
    <mergeCell ref="B2:B5"/>
    <mergeCell ref="C2:G3"/>
    <mergeCell ref="H2:P2"/>
    <mergeCell ref="H3:L3"/>
    <mergeCell ref="M3:N3"/>
    <mergeCell ref="O3:P3"/>
    <mergeCell ref="C4:C5"/>
    <mergeCell ref="D4:D5"/>
    <mergeCell ref="O4:O5"/>
    <mergeCell ref="P4:P5"/>
  </mergeCells>
  <phoneticPr fontId="16" type="noConversion"/>
  <printOptions horizontalCentered="1"/>
  <pageMargins left="0" right="0" top="0.62992125984251968" bottom="0.43307086614173229" header="0.74803149606299213" footer="0.55118110236220474"/>
  <pageSetup paperSize="9" scale="84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8"/>
  <sheetViews>
    <sheetView zoomScale="89" zoomScaleNormal="8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" sqref="H2:L2"/>
    </sheetView>
  </sheetViews>
  <sheetFormatPr defaultColWidth="8.90625" defaultRowHeight="16.399999999999999" customHeight="1" x14ac:dyDescent="0.4"/>
  <cols>
    <col min="1" max="1" width="13.453125" style="20" customWidth="1"/>
    <col min="2" max="2" width="10.81640625" style="20" customWidth="1"/>
    <col min="3" max="12" width="10.453125" style="20" customWidth="1"/>
    <col min="13" max="1024" width="8.36328125" style="20" customWidth="1"/>
    <col min="1025" max="16384" width="8.90625" style="20"/>
  </cols>
  <sheetData>
    <row r="1" spans="1:12" ht="47.5" customHeight="1" x14ac:dyDescent="0.35">
      <c r="A1" s="109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" t="s">
        <v>38</v>
      </c>
    </row>
    <row r="2" spans="1:12" ht="20.399999999999999" customHeight="1" x14ac:dyDescent="0.4">
      <c r="A2" s="81" t="s">
        <v>3</v>
      </c>
      <c r="B2" s="87" t="s">
        <v>27</v>
      </c>
      <c r="C2" s="101" t="s">
        <v>18</v>
      </c>
      <c r="D2" s="102"/>
      <c r="E2" s="102"/>
      <c r="F2" s="102"/>
      <c r="G2" s="103"/>
      <c r="H2" s="74" t="s">
        <v>48</v>
      </c>
      <c r="I2" s="75"/>
      <c r="J2" s="75"/>
      <c r="K2" s="75"/>
      <c r="L2" s="75"/>
    </row>
    <row r="3" spans="1:12" ht="42" customHeight="1" x14ac:dyDescent="0.4">
      <c r="A3" s="98"/>
      <c r="B3" s="88"/>
      <c r="C3" s="104"/>
      <c r="D3" s="105"/>
      <c r="E3" s="105"/>
      <c r="F3" s="105"/>
      <c r="G3" s="106"/>
      <c r="H3" s="74" t="s">
        <v>4</v>
      </c>
      <c r="I3" s="75"/>
      <c r="J3" s="75"/>
      <c r="K3" s="75"/>
      <c r="L3" s="75"/>
    </row>
    <row r="4" spans="1:12" ht="10.25" customHeight="1" x14ac:dyDescent="0.4">
      <c r="A4" s="98"/>
      <c r="B4" s="88"/>
      <c r="C4" s="107" t="s">
        <v>24</v>
      </c>
      <c r="D4" s="79" t="s">
        <v>1</v>
      </c>
      <c r="E4" s="21"/>
      <c r="F4" s="79" t="s">
        <v>2</v>
      </c>
      <c r="G4" s="21"/>
      <c r="H4" s="79" t="s">
        <v>31</v>
      </c>
      <c r="I4" s="79" t="s">
        <v>1</v>
      </c>
      <c r="J4" s="15"/>
      <c r="K4" s="79" t="s">
        <v>2</v>
      </c>
      <c r="L4" s="16"/>
    </row>
    <row r="5" spans="1:12" ht="34.75" customHeight="1" x14ac:dyDescent="0.4">
      <c r="A5" s="84"/>
      <c r="B5" s="89"/>
      <c r="C5" s="108"/>
      <c r="D5" s="82"/>
      <c r="E5" s="5" t="s">
        <v>29</v>
      </c>
      <c r="F5" s="82" t="s">
        <v>16</v>
      </c>
      <c r="G5" s="5" t="s">
        <v>29</v>
      </c>
      <c r="H5" s="82" t="s">
        <v>16</v>
      </c>
      <c r="I5" s="82" t="s">
        <v>16</v>
      </c>
      <c r="J5" s="5" t="s">
        <v>29</v>
      </c>
      <c r="K5" s="82" t="s">
        <v>16</v>
      </c>
      <c r="L5" s="22" t="s">
        <v>29</v>
      </c>
    </row>
    <row r="6" spans="1:12" ht="35.15" customHeight="1" x14ac:dyDescent="0.4">
      <c r="A6" s="19" t="s">
        <v>24</v>
      </c>
      <c r="B6" s="30">
        <f>SUM(B7:B15)</f>
        <v>5605</v>
      </c>
      <c r="C6" s="30">
        <f t="shared" ref="C6:F6" si="0">SUM(C7:C15)</f>
        <v>118442</v>
      </c>
      <c r="D6" s="30">
        <f t="shared" si="0"/>
        <v>99142</v>
      </c>
      <c r="E6" s="31">
        <f>+D6/C6*100</f>
        <v>83.705104608162657</v>
      </c>
      <c r="F6" s="30">
        <f t="shared" si="0"/>
        <v>19300</v>
      </c>
      <c r="G6" s="31">
        <f>+F6/C6*100</f>
        <v>16.294895391837354</v>
      </c>
      <c r="H6" s="30">
        <f t="shared" ref="H6:I6" si="1">SUM(H7:H15)</f>
        <v>5604</v>
      </c>
      <c r="I6" s="30">
        <f t="shared" si="1"/>
        <v>5206</v>
      </c>
      <c r="J6" s="32">
        <f>+I6/H6*100</f>
        <v>92.897930049964302</v>
      </c>
      <c r="K6" s="30">
        <f t="shared" ref="K6" si="2">SUM(K7:K15)</f>
        <v>398</v>
      </c>
      <c r="L6" s="33">
        <f>+K6/H6*100</f>
        <v>7.1020699500356885</v>
      </c>
    </row>
    <row r="7" spans="1:12" ht="35.15" customHeight="1" x14ac:dyDescent="0.4">
      <c r="A7" s="19" t="s">
        <v>7</v>
      </c>
      <c r="B7" s="30">
        <v>2230</v>
      </c>
      <c r="C7" s="30">
        <v>47052</v>
      </c>
      <c r="D7" s="30">
        <v>39145</v>
      </c>
      <c r="E7" s="31">
        <f t="shared" ref="E7:E15" si="3">+D7/C7*100</f>
        <v>83.195188302303833</v>
      </c>
      <c r="F7" s="30">
        <v>7907</v>
      </c>
      <c r="G7" s="31">
        <f t="shared" ref="G7:G15" si="4">+F7/C7*100</f>
        <v>16.804811697696167</v>
      </c>
      <c r="H7" s="30">
        <v>2229</v>
      </c>
      <c r="I7" s="30">
        <v>2060</v>
      </c>
      <c r="J7" s="32">
        <f t="shared" ref="J7:J15" si="5">+I7/H7*100</f>
        <v>92.418124719605203</v>
      </c>
      <c r="K7" s="30">
        <v>169</v>
      </c>
      <c r="L7" s="33">
        <f t="shared" ref="L7:L15" si="6">+K7/H7*100</f>
        <v>7.5818752803947955</v>
      </c>
    </row>
    <row r="8" spans="1:12" ht="35.15" customHeight="1" x14ac:dyDescent="0.4">
      <c r="A8" s="19" t="s">
        <v>8</v>
      </c>
      <c r="B8" s="30">
        <v>1812</v>
      </c>
      <c r="C8" s="30">
        <v>41076</v>
      </c>
      <c r="D8" s="30">
        <v>34523</v>
      </c>
      <c r="E8" s="31">
        <f t="shared" si="3"/>
        <v>84.04664524296426</v>
      </c>
      <c r="F8" s="30">
        <v>6553</v>
      </c>
      <c r="G8" s="31">
        <f t="shared" si="4"/>
        <v>15.95335475703574</v>
      </c>
      <c r="H8" s="30">
        <v>1812</v>
      </c>
      <c r="I8" s="30">
        <v>1683</v>
      </c>
      <c r="J8" s="32">
        <f t="shared" si="5"/>
        <v>92.880794701986758</v>
      </c>
      <c r="K8" s="30">
        <v>129</v>
      </c>
      <c r="L8" s="33">
        <f t="shared" si="6"/>
        <v>7.1192052980132452</v>
      </c>
    </row>
    <row r="9" spans="1:12" ht="35.15" customHeight="1" x14ac:dyDescent="0.4">
      <c r="A9" s="19" t="s">
        <v>9</v>
      </c>
      <c r="B9" s="30">
        <v>395</v>
      </c>
      <c r="C9" s="30">
        <v>9514</v>
      </c>
      <c r="D9" s="30">
        <v>8239</v>
      </c>
      <c r="E9" s="31">
        <f t="shared" si="3"/>
        <v>86.598696657557284</v>
      </c>
      <c r="F9" s="30">
        <v>1275</v>
      </c>
      <c r="G9" s="31">
        <f t="shared" si="4"/>
        <v>13.401303342442716</v>
      </c>
      <c r="H9" s="30">
        <v>395</v>
      </c>
      <c r="I9" s="30">
        <v>379</v>
      </c>
      <c r="J9" s="32">
        <f t="shared" si="5"/>
        <v>95.949367088607602</v>
      </c>
      <c r="K9" s="30">
        <v>16</v>
      </c>
      <c r="L9" s="33">
        <f t="shared" si="6"/>
        <v>4.0506329113924053</v>
      </c>
    </row>
    <row r="10" spans="1:12" ht="35.15" customHeight="1" x14ac:dyDescent="0.4">
      <c r="A10" s="19" t="s">
        <v>10</v>
      </c>
      <c r="B10" s="30">
        <v>423</v>
      </c>
      <c r="C10" s="30">
        <v>7756</v>
      </c>
      <c r="D10" s="30">
        <v>6368</v>
      </c>
      <c r="E10" s="31">
        <f t="shared" si="3"/>
        <v>82.104177411036616</v>
      </c>
      <c r="F10" s="30">
        <v>1388</v>
      </c>
      <c r="G10" s="31">
        <f t="shared" si="4"/>
        <v>17.895822588963384</v>
      </c>
      <c r="H10" s="30">
        <v>423</v>
      </c>
      <c r="I10" s="30">
        <v>386</v>
      </c>
      <c r="J10" s="32">
        <f t="shared" si="5"/>
        <v>91.252955082742318</v>
      </c>
      <c r="K10" s="30">
        <v>37</v>
      </c>
      <c r="L10" s="33">
        <f t="shared" si="6"/>
        <v>8.7470449172576838</v>
      </c>
    </row>
    <row r="11" spans="1:12" ht="35.15" customHeight="1" x14ac:dyDescent="0.4">
      <c r="A11" s="19" t="s">
        <v>11</v>
      </c>
      <c r="B11" s="30">
        <v>357</v>
      </c>
      <c r="C11" s="30">
        <v>5863</v>
      </c>
      <c r="D11" s="30">
        <v>4833</v>
      </c>
      <c r="E11" s="31">
        <f t="shared" si="3"/>
        <v>82.432201944397065</v>
      </c>
      <c r="F11" s="30">
        <v>1030</v>
      </c>
      <c r="G11" s="31">
        <f t="shared" si="4"/>
        <v>17.567798055602935</v>
      </c>
      <c r="H11" s="30">
        <v>357</v>
      </c>
      <c r="I11" s="30">
        <v>339</v>
      </c>
      <c r="J11" s="32">
        <f t="shared" si="5"/>
        <v>94.9579831932773</v>
      </c>
      <c r="K11" s="30">
        <v>18</v>
      </c>
      <c r="L11" s="33">
        <f t="shared" si="6"/>
        <v>5.0420168067226889</v>
      </c>
    </row>
    <row r="12" spans="1:12" ht="35.15" customHeight="1" x14ac:dyDescent="0.4">
      <c r="A12" s="19" t="s">
        <v>12</v>
      </c>
      <c r="B12" s="30">
        <v>225</v>
      </c>
      <c r="C12" s="30">
        <v>4648</v>
      </c>
      <c r="D12" s="30">
        <v>3877</v>
      </c>
      <c r="E12" s="31">
        <f t="shared" si="3"/>
        <v>83.412220309810664</v>
      </c>
      <c r="F12" s="30">
        <v>771</v>
      </c>
      <c r="G12" s="31">
        <f t="shared" si="4"/>
        <v>16.587779690189329</v>
      </c>
      <c r="H12" s="30">
        <v>225</v>
      </c>
      <c r="I12" s="30">
        <v>207</v>
      </c>
      <c r="J12" s="32">
        <f t="shared" si="5"/>
        <v>92</v>
      </c>
      <c r="K12" s="30">
        <v>18</v>
      </c>
      <c r="L12" s="33">
        <f t="shared" si="6"/>
        <v>8</v>
      </c>
    </row>
    <row r="13" spans="1:12" ht="35.15" customHeight="1" x14ac:dyDescent="0.4">
      <c r="A13" s="19" t="s">
        <v>13</v>
      </c>
      <c r="B13" s="30">
        <v>73</v>
      </c>
      <c r="C13" s="30">
        <v>1419</v>
      </c>
      <c r="D13" s="30">
        <v>1236</v>
      </c>
      <c r="E13" s="31">
        <f t="shared" si="3"/>
        <v>87.103594080338269</v>
      </c>
      <c r="F13" s="30">
        <v>183</v>
      </c>
      <c r="G13" s="31">
        <f t="shared" si="4"/>
        <v>12.896405919661733</v>
      </c>
      <c r="H13" s="30">
        <v>73</v>
      </c>
      <c r="I13" s="30">
        <v>68</v>
      </c>
      <c r="J13" s="32">
        <f t="shared" si="5"/>
        <v>93.150684931506845</v>
      </c>
      <c r="K13" s="30">
        <v>5</v>
      </c>
      <c r="L13" s="33">
        <f t="shared" si="6"/>
        <v>6.8493150684931505</v>
      </c>
    </row>
    <row r="14" spans="1:12" ht="35.15" customHeight="1" x14ac:dyDescent="0.4">
      <c r="A14" s="19" t="s">
        <v>14</v>
      </c>
      <c r="B14" s="30">
        <v>17</v>
      </c>
      <c r="C14" s="30">
        <v>254</v>
      </c>
      <c r="D14" s="30">
        <v>216</v>
      </c>
      <c r="E14" s="31">
        <f t="shared" si="3"/>
        <v>85.039370078740163</v>
      </c>
      <c r="F14" s="30">
        <v>38</v>
      </c>
      <c r="G14" s="31">
        <f t="shared" si="4"/>
        <v>14.960629921259844</v>
      </c>
      <c r="H14" s="30">
        <v>17</v>
      </c>
      <c r="I14" s="30">
        <v>13</v>
      </c>
      <c r="J14" s="32">
        <f t="shared" si="5"/>
        <v>76.470588235294116</v>
      </c>
      <c r="K14" s="30">
        <v>4</v>
      </c>
      <c r="L14" s="33">
        <f t="shared" si="6"/>
        <v>23.52941176470588</v>
      </c>
    </row>
    <row r="15" spans="1:12" ht="35.15" customHeight="1" x14ac:dyDescent="0.4">
      <c r="A15" s="19" t="s">
        <v>15</v>
      </c>
      <c r="B15" s="30">
        <v>73</v>
      </c>
      <c r="C15" s="30">
        <v>860</v>
      </c>
      <c r="D15" s="30">
        <v>705</v>
      </c>
      <c r="E15" s="31">
        <f t="shared" si="3"/>
        <v>81.976744186046517</v>
      </c>
      <c r="F15" s="30">
        <v>155</v>
      </c>
      <c r="G15" s="31">
        <f t="shared" si="4"/>
        <v>18.023255813953487</v>
      </c>
      <c r="H15" s="30">
        <v>73</v>
      </c>
      <c r="I15" s="30">
        <v>71</v>
      </c>
      <c r="J15" s="32">
        <f t="shared" si="5"/>
        <v>97.260273972602747</v>
      </c>
      <c r="K15" s="30">
        <v>2</v>
      </c>
      <c r="L15" s="33">
        <f t="shared" si="6"/>
        <v>2.7397260273972601</v>
      </c>
    </row>
    <row r="16" spans="1:12" s="24" customFormat="1" ht="16.399999999999999" customHeight="1" x14ac:dyDescent="0.4">
      <c r="A16" s="23" t="s">
        <v>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20.149999999999999" customHeight="1" x14ac:dyDescent="0.4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6.399999999999999" customHeight="1" x14ac:dyDescent="0.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</sheetData>
  <mergeCells count="12">
    <mergeCell ref="A1:K1"/>
    <mergeCell ref="H2:L2"/>
    <mergeCell ref="F4:F5"/>
    <mergeCell ref="H4:H5"/>
    <mergeCell ref="I4:I5"/>
    <mergeCell ref="K4:K5"/>
    <mergeCell ref="A2:A5"/>
    <mergeCell ref="B2:B5"/>
    <mergeCell ref="C2:G3"/>
    <mergeCell ref="H3:L3"/>
    <mergeCell ref="C4:C5"/>
    <mergeCell ref="D4:D5"/>
  </mergeCells>
  <phoneticPr fontId="16" type="noConversion"/>
  <printOptions horizontalCentered="1"/>
  <pageMargins left="0" right="0" top="0.62992125984251968" bottom="0.43307086614173229" header="0.74803149606299213" footer="0.55118110236220474"/>
  <pageSetup paperSize="9" scale="84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8"/>
  <sheetViews>
    <sheetView zoomScale="89" zoomScaleNormal="8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ColWidth="8.90625" defaultRowHeight="16.399999999999999" customHeight="1" x14ac:dyDescent="0.4"/>
  <cols>
    <col min="1" max="1" width="13.453125" style="20" customWidth="1"/>
    <col min="2" max="2" width="10.81640625" style="20" customWidth="1"/>
    <col min="3" max="12" width="10.453125" style="20" customWidth="1"/>
    <col min="13" max="1024" width="8.36328125" style="20" customWidth="1"/>
    <col min="1025" max="16384" width="8.90625" style="20"/>
  </cols>
  <sheetData>
    <row r="1" spans="1:12" ht="47.5" customHeight="1" x14ac:dyDescent="0.35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" t="s">
        <v>38</v>
      </c>
    </row>
    <row r="2" spans="1:12" ht="20.399999999999999" customHeight="1" x14ac:dyDescent="0.4">
      <c r="A2" s="81" t="s">
        <v>3</v>
      </c>
      <c r="B2" s="87" t="s">
        <v>27</v>
      </c>
      <c r="C2" s="101" t="s">
        <v>18</v>
      </c>
      <c r="D2" s="102"/>
      <c r="E2" s="102"/>
      <c r="F2" s="102"/>
      <c r="G2" s="103"/>
      <c r="H2" s="74" t="s">
        <v>47</v>
      </c>
      <c r="I2" s="75"/>
      <c r="J2" s="75"/>
      <c r="K2" s="75"/>
      <c r="L2" s="75"/>
    </row>
    <row r="3" spans="1:12" ht="42" customHeight="1" x14ac:dyDescent="0.4">
      <c r="A3" s="98"/>
      <c r="B3" s="88"/>
      <c r="C3" s="104"/>
      <c r="D3" s="105"/>
      <c r="E3" s="105"/>
      <c r="F3" s="105"/>
      <c r="G3" s="106"/>
      <c r="H3" s="74" t="s">
        <v>4</v>
      </c>
      <c r="I3" s="75"/>
      <c r="J3" s="75"/>
      <c r="K3" s="75"/>
      <c r="L3" s="75"/>
    </row>
    <row r="4" spans="1:12" ht="10.25" customHeight="1" x14ac:dyDescent="0.4">
      <c r="A4" s="98"/>
      <c r="B4" s="88"/>
      <c r="C4" s="107" t="s">
        <v>24</v>
      </c>
      <c r="D4" s="79" t="s">
        <v>1</v>
      </c>
      <c r="E4" s="21"/>
      <c r="F4" s="79" t="s">
        <v>2</v>
      </c>
      <c r="G4" s="21"/>
      <c r="H4" s="79" t="s">
        <v>31</v>
      </c>
      <c r="I4" s="79" t="s">
        <v>1</v>
      </c>
      <c r="J4" s="15"/>
      <c r="K4" s="79" t="s">
        <v>2</v>
      </c>
      <c r="L4" s="16"/>
    </row>
    <row r="5" spans="1:12" ht="34.75" customHeight="1" x14ac:dyDescent="0.4">
      <c r="A5" s="84"/>
      <c r="B5" s="89"/>
      <c r="C5" s="108"/>
      <c r="D5" s="82"/>
      <c r="E5" s="5" t="s">
        <v>29</v>
      </c>
      <c r="F5" s="82" t="s">
        <v>16</v>
      </c>
      <c r="G5" s="5" t="s">
        <v>29</v>
      </c>
      <c r="H5" s="82" t="s">
        <v>16</v>
      </c>
      <c r="I5" s="82" t="s">
        <v>16</v>
      </c>
      <c r="J5" s="5" t="s">
        <v>29</v>
      </c>
      <c r="K5" s="82" t="s">
        <v>16</v>
      </c>
      <c r="L5" s="22" t="s">
        <v>29</v>
      </c>
    </row>
    <row r="6" spans="1:12" ht="35.15" customHeight="1" x14ac:dyDescent="0.4">
      <c r="A6" s="19" t="s">
        <v>24</v>
      </c>
      <c r="B6" s="30">
        <f>SUM(B7:B15)</f>
        <v>5765</v>
      </c>
      <c r="C6" s="30">
        <f t="shared" ref="C6:F6" si="0">SUM(C7:C15)</f>
        <v>120682</v>
      </c>
      <c r="D6" s="30">
        <f t="shared" si="0"/>
        <v>101349</v>
      </c>
      <c r="E6" s="31">
        <f>+D6/C6*100</f>
        <v>83.98021245919027</v>
      </c>
      <c r="F6" s="30">
        <f t="shared" si="0"/>
        <v>19333</v>
      </c>
      <c r="G6" s="31">
        <f>+F6/C6*100</f>
        <v>16.019787540809734</v>
      </c>
      <c r="H6" s="30">
        <f t="shared" ref="H6:I6" si="1">SUM(H7:H15)</f>
        <v>5765</v>
      </c>
      <c r="I6" s="30">
        <f t="shared" si="1"/>
        <v>5365</v>
      </c>
      <c r="J6" s="32">
        <f>+I6/H6*100</f>
        <v>93.061578490893325</v>
      </c>
      <c r="K6" s="30">
        <f t="shared" ref="K6" si="2">SUM(K7:K15)</f>
        <v>400</v>
      </c>
      <c r="L6" s="33">
        <f>+K6/H6*100</f>
        <v>6.9384215091066777</v>
      </c>
    </row>
    <row r="7" spans="1:12" ht="35.15" customHeight="1" x14ac:dyDescent="0.4">
      <c r="A7" s="19" t="s">
        <v>7</v>
      </c>
      <c r="B7" s="30">
        <v>2267</v>
      </c>
      <c r="C7" s="30">
        <v>47487</v>
      </c>
      <c r="D7" s="30">
        <v>39602</v>
      </c>
      <c r="E7" s="31">
        <f t="shared" ref="E7:E15" si="3">+D7/C7*100</f>
        <v>83.395455598374298</v>
      </c>
      <c r="F7" s="30">
        <v>7885</v>
      </c>
      <c r="G7" s="31">
        <f t="shared" ref="G7:G15" si="4">+F7/C7*100</f>
        <v>16.604544401625709</v>
      </c>
      <c r="H7" s="30">
        <v>2267</v>
      </c>
      <c r="I7" s="30">
        <v>2100</v>
      </c>
      <c r="J7" s="32">
        <f t="shared" ref="J7:J15" si="5">+I7/H7*100</f>
        <v>92.633436259373624</v>
      </c>
      <c r="K7" s="30">
        <v>167</v>
      </c>
      <c r="L7" s="33">
        <f t="shared" ref="L7:L15" si="6">+K7/H7*100</f>
        <v>7.3665637406263782</v>
      </c>
    </row>
    <row r="8" spans="1:12" ht="35.15" customHeight="1" x14ac:dyDescent="0.4">
      <c r="A8" s="19" t="s">
        <v>8</v>
      </c>
      <c r="B8" s="30">
        <v>1919</v>
      </c>
      <c r="C8" s="30">
        <v>42775</v>
      </c>
      <c r="D8" s="30">
        <v>36148</v>
      </c>
      <c r="E8" s="31">
        <f t="shared" si="3"/>
        <v>84.507305669199297</v>
      </c>
      <c r="F8" s="30">
        <v>6627</v>
      </c>
      <c r="G8" s="31">
        <f t="shared" si="4"/>
        <v>15.492694330800703</v>
      </c>
      <c r="H8" s="30">
        <v>1919</v>
      </c>
      <c r="I8" s="30">
        <v>1792</v>
      </c>
      <c r="J8" s="32">
        <f t="shared" si="5"/>
        <v>93.381969775924958</v>
      </c>
      <c r="K8" s="30">
        <v>127</v>
      </c>
      <c r="L8" s="33">
        <f t="shared" si="6"/>
        <v>6.6180302240750386</v>
      </c>
    </row>
    <row r="9" spans="1:12" ht="35.15" customHeight="1" x14ac:dyDescent="0.4">
      <c r="A9" s="19" t="s">
        <v>9</v>
      </c>
      <c r="B9" s="30">
        <v>393</v>
      </c>
      <c r="C9" s="30">
        <v>9482</v>
      </c>
      <c r="D9" s="30">
        <v>8225</v>
      </c>
      <c r="E9" s="31">
        <f t="shared" si="3"/>
        <v>86.743303100611683</v>
      </c>
      <c r="F9" s="30">
        <v>1257</v>
      </c>
      <c r="G9" s="31">
        <f t="shared" si="4"/>
        <v>13.256696899388315</v>
      </c>
      <c r="H9" s="30">
        <v>393</v>
      </c>
      <c r="I9" s="30">
        <v>377</v>
      </c>
      <c r="J9" s="32">
        <f t="shared" si="5"/>
        <v>95.928753180661573</v>
      </c>
      <c r="K9" s="30">
        <v>16</v>
      </c>
      <c r="L9" s="33">
        <f t="shared" si="6"/>
        <v>4.0712468193384224</v>
      </c>
    </row>
    <row r="10" spans="1:12" ht="35.15" customHeight="1" x14ac:dyDescent="0.4">
      <c r="A10" s="19" t="s">
        <v>10</v>
      </c>
      <c r="B10" s="30">
        <v>424</v>
      </c>
      <c r="C10" s="30">
        <v>7649</v>
      </c>
      <c r="D10" s="30">
        <v>6306</v>
      </c>
      <c r="E10" s="31">
        <f t="shared" si="3"/>
        <v>82.442149300562164</v>
      </c>
      <c r="F10" s="30">
        <v>1343</v>
      </c>
      <c r="G10" s="31">
        <f t="shared" si="4"/>
        <v>17.557850699437836</v>
      </c>
      <c r="H10" s="30">
        <v>424</v>
      </c>
      <c r="I10" s="30">
        <v>384</v>
      </c>
      <c r="J10" s="32">
        <f t="shared" si="5"/>
        <v>90.566037735849065</v>
      </c>
      <c r="K10" s="30">
        <v>40</v>
      </c>
      <c r="L10" s="33">
        <f t="shared" si="6"/>
        <v>9.433962264150944</v>
      </c>
    </row>
    <row r="11" spans="1:12" ht="35.15" customHeight="1" x14ac:dyDescent="0.4">
      <c r="A11" s="19" t="s">
        <v>11</v>
      </c>
      <c r="B11" s="30">
        <v>373</v>
      </c>
      <c r="C11" s="30">
        <v>6058</v>
      </c>
      <c r="D11" s="30">
        <v>4995</v>
      </c>
      <c r="E11" s="31">
        <f t="shared" si="3"/>
        <v>82.452954770551329</v>
      </c>
      <c r="F11" s="30">
        <v>1063</v>
      </c>
      <c r="G11" s="31">
        <f t="shared" si="4"/>
        <v>17.547045229448663</v>
      </c>
      <c r="H11" s="30">
        <v>373</v>
      </c>
      <c r="I11" s="30">
        <v>355</v>
      </c>
      <c r="J11" s="32">
        <f t="shared" si="5"/>
        <v>95.174262734584445</v>
      </c>
      <c r="K11" s="30">
        <v>18</v>
      </c>
      <c r="L11" s="33">
        <f t="shared" si="6"/>
        <v>4.8257372654155493</v>
      </c>
    </row>
    <row r="12" spans="1:12" ht="35.15" customHeight="1" x14ac:dyDescent="0.4">
      <c r="A12" s="19" t="s">
        <v>12</v>
      </c>
      <c r="B12" s="30">
        <v>226</v>
      </c>
      <c r="C12" s="30">
        <v>4741</v>
      </c>
      <c r="D12" s="30">
        <v>3955</v>
      </c>
      <c r="E12" s="31">
        <f t="shared" si="3"/>
        <v>83.421219152077626</v>
      </c>
      <c r="F12" s="30">
        <v>786</v>
      </c>
      <c r="G12" s="31">
        <f t="shared" si="4"/>
        <v>16.578780847922378</v>
      </c>
      <c r="H12" s="30">
        <v>226</v>
      </c>
      <c r="I12" s="30">
        <v>206</v>
      </c>
      <c r="J12" s="32">
        <f t="shared" si="5"/>
        <v>91.150442477876098</v>
      </c>
      <c r="K12" s="30">
        <v>20</v>
      </c>
      <c r="L12" s="33">
        <f t="shared" si="6"/>
        <v>8.8495575221238933</v>
      </c>
    </row>
    <row r="13" spans="1:12" ht="35.15" customHeight="1" x14ac:dyDescent="0.4">
      <c r="A13" s="19" t="s">
        <v>13</v>
      </c>
      <c r="B13" s="30">
        <v>72</v>
      </c>
      <c r="C13" s="30">
        <v>1399</v>
      </c>
      <c r="D13" s="30">
        <v>1217</v>
      </c>
      <c r="E13" s="31">
        <f t="shared" si="3"/>
        <v>86.990707648320225</v>
      </c>
      <c r="F13" s="30">
        <v>182</v>
      </c>
      <c r="G13" s="31">
        <f t="shared" si="4"/>
        <v>13.009292351679772</v>
      </c>
      <c r="H13" s="30">
        <v>72</v>
      </c>
      <c r="I13" s="30">
        <v>66</v>
      </c>
      <c r="J13" s="32">
        <f t="shared" si="5"/>
        <v>91.666666666666657</v>
      </c>
      <c r="K13" s="30">
        <v>6</v>
      </c>
      <c r="L13" s="33">
        <f t="shared" si="6"/>
        <v>8.3333333333333321</v>
      </c>
    </row>
    <row r="14" spans="1:12" ht="35.15" customHeight="1" x14ac:dyDescent="0.4">
      <c r="A14" s="19" t="s">
        <v>14</v>
      </c>
      <c r="B14" s="30">
        <v>17</v>
      </c>
      <c r="C14" s="30">
        <v>247</v>
      </c>
      <c r="D14" s="30">
        <v>212</v>
      </c>
      <c r="E14" s="31">
        <f t="shared" si="3"/>
        <v>85.829959514170042</v>
      </c>
      <c r="F14" s="30">
        <v>35</v>
      </c>
      <c r="G14" s="31">
        <f t="shared" si="4"/>
        <v>14.17004048582996</v>
      </c>
      <c r="H14" s="30">
        <v>17</v>
      </c>
      <c r="I14" s="30">
        <v>13</v>
      </c>
      <c r="J14" s="32">
        <f t="shared" si="5"/>
        <v>76.470588235294116</v>
      </c>
      <c r="K14" s="30">
        <v>4</v>
      </c>
      <c r="L14" s="33">
        <f t="shared" si="6"/>
        <v>23.52941176470588</v>
      </c>
    </row>
    <row r="15" spans="1:12" ht="35.15" customHeight="1" x14ac:dyDescent="0.4">
      <c r="A15" s="19" t="s">
        <v>15</v>
      </c>
      <c r="B15" s="30">
        <v>74</v>
      </c>
      <c r="C15" s="30">
        <v>844</v>
      </c>
      <c r="D15" s="30">
        <v>689</v>
      </c>
      <c r="E15" s="31">
        <f t="shared" si="3"/>
        <v>81.63507109004739</v>
      </c>
      <c r="F15" s="30">
        <v>155</v>
      </c>
      <c r="G15" s="31">
        <f t="shared" si="4"/>
        <v>18.364928909952607</v>
      </c>
      <c r="H15" s="30">
        <v>74</v>
      </c>
      <c r="I15" s="30">
        <v>72</v>
      </c>
      <c r="J15" s="32">
        <f t="shared" si="5"/>
        <v>97.297297297297305</v>
      </c>
      <c r="K15" s="30">
        <v>2</v>
      </c>
      <c r="L15" s="33">
        <f t="shared" si="6"/>
        <v>2.7027027027027026</v>
      </c>
    </row>
    <row r="16" spans="1:12" s="24" customFormat="1" ht="16.399999999999999" customHeight="1" x14ac:dyDescent="0.4">
      <c r="A16" s="23" t="s">
        <v>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20.149999999999999" customHeight="1" x14ac:dyDescent="0.4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6.399999999999999" customHeight="1" x14ac:dyDescent="0.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</sheetData>
  <mergeCells count="12">
    <mergeCell ref="I4:I5"/>
    <mergeCell ref="K4:K5"/>
    <mergeCell ref="A1:K1"/>
    <mergeCell ref="A2:A5"/>
    <mergeCell ref="B2:B5"/>
    <mergeCell ref="C2:G3"/>
    <mergeCell ref="H2:L2"/>
    <mergeCell ref="H3:L3"/>
    <mergeCell ref="C4:C5"/>
    <mergeCell ref="D4:D5"/>
    <mergeCell ref="F4:F5"/>
    <mergeCell ref="H4:H5"/>
  </mergeCells>
  <phoneticPr fontId="16" type="noConversion"/>
  <printOptions horizontalCentered="1"/>
  <pageMargins left="0" right="0" top="0.62992125984251968" bottom="0.43307086614173229" header="0.74803149606299213" footer="0.55118110236220474"/>
  <pageSetup paperSize="9" scale="84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歷年</vt:lpstr>
      <vt:lpstr>111年</vt:lpstr>
      <vt:lpstr>110年</vt:lpstr>
      <vt:lpstr>109年 </vt:lpstr>
      <vt:lpstr>108年</vt:lpstr>
      <vt:lpstr>107年</vt:lpstr>
      <vt:lpstr>106年</vt:lpstr>
      <vt:lpstr>105年</vt:lpstr>
      <vt:lpstr>104年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ch-wflora0209</dc:creator>
  <cp:lastModifiedBy>調查統計科杜佩芬</cp:lastModifiedBy>
  <cp:revision>1</cp:revision>
  <cp:lastPrinted>2023-02-22T07:50:44Z</cp:lastPrinted>
  <dcterms:created xsi:type="dcterms:W3CDTF">2016-03-04T17:10:23Z</dcterms:created>
  <dcterms:modified xsi:type="dcterms:W3CDTF">2023-02-23T01:28:34Z</dcterms:modified>
</cp:coreProperties>
</file>